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 activeTab="7"/>
  </bookViews>
  <sheets>
    <sheet name="10 11 2018" sheetId="1" r:id="rId1"/>
    <sheet name="15 11 2018" sheetId="4" r:id="rId2"/>
    <sheet name="08 11 2019" sheetId="5" r:id="rId3"/>
    <sheet name="11 11 2020" sheetId="6" r:id="rId4"/>
    <sheet name="08 11 2021" sheetId="7" r:id="rId5"/>
    <sheet name="08 11 2022" sheetId="8" r:id="rId6"/>
    <sheet name="09 11 2022" sheetId="9" r:id="rId7"/>
    <sheet name="07 11 2023" sheetId="10" r:id="rId8"/>
  </sheets>
  <calcPr calcId="152511" refMode="R1C1"/>
</workbook>
</file>

<file path=xl/calcChain.xml><?xml version="1.0" encoding="utf-8"?>
<calcChain xmlns="http://schemas.openxmlformats.org/spreadsheetml/2006/main">
  <c r="T30" i="10" l="1"/>
  <c r="S30" i="10"/>
  <c r="S29" i="10" s="1"/>
  <c r="S26" i="10" s="1"/>
  <c r="S23" i="10" s="1"/>
  <c r="P59" i="10"/>
  <c r="Q59" i="10"/>
  <c r="T70" i="10"/>
  <c r="T69" i="10" s="1"/>
  <c r="S70" i="10"/>
  <c r="R70" i="10"/>
  <c r="R69" i="10" s="1"/>
  <c r="Q70" i="10"/>
  <c r="Q69" i="10" s="1"/>
  <c r="P70" i="10"/>
  <c r="P69" i="10" s="1"/>
  <c r="S69" i="10"/>
  <c r="T67" i="10"/>
  <c r="S67" i="10"/>
  <c r="R67" i="10"/>
  <c r="Q67" i="10"/>
  <c r="P67" i="10"/>
  <c r="T65" i="10"/>
  <c r="T64" i="10" s="1"/>
  <c r="S65" i="10"/>
  <c r="R65" i="10"/>
  <c r="R64" i="10" s="1"/>
  <c r="Q65" i="10"/>
  <c r="P65" i="10"/>
  <c r="P64" i="10" s="1"/>
  <c r="T60" i="10"/>
  <c r="T59" i="10" s="1"/>
  <c r="S60" i="10"/>
  <c r="S59" i="10" s="1"/>
  <c r="R60" i="10"/>
  <c r="R59" i="10" s="1"/>
  <c r="T57" i="10"/>
  <c r="T56" i="10" s="1"/>
  <c r="S57" i="10"/>
  <c r="S56" i="10" s="1"/>
  <c r="R57" i="10"/>
  <c r="R56" i="10" s="1"/>
  <c r="Q57" i="10"/>
  <c r="Q56" i="10" s="1"/>
  <c r="P57" i="10"/>
  <c r="P56" i="10" s="1"/>
  <c r="T51" i="10"/>
  <c r="S51" i="10"/>
  <c r="R51" i="10"/>
  <c r="Q51" i="10"/>
  <c r="P51" i="10"/>
  <c r="T49" i="10"/>
  <c r="S49" i="10"/>
  <c r="R49" i="10"/>
  <c r="Q49" i="10"/>
  <c r="Q48" i="10" s="1"/>
  <c r="P49" i="10"/>
  <c r="S48" i="10"/>
  <c r="T46" i="10"/>
  <c r="T45" i="10" s="1"/>
  <c r="T44" i="10" s="1"/>
  <c r="S46" i="10"/>
  <c r="S45" i="10" s="1"/>
  <c r="S44" i="10" s="1"/>
  <c r="R46" i="10"/>
  <c r="R45" i="10" s="1"/>
  <c r="R44" i="10" s="1"/>
  <c r="Q46" i="10"/>
  <c r="P46" i="10"/>
  <c r="P45" i="10" s="1"/>
  <c r="P44" i="10" s="1"/>
  <c r="Q45" i="10"/>
  <c r="T42" i="10"/>
  <c r="S42" i="10"/>
  <c r="R42" i="10"/>
  <c r="Q42" i="10"/>
  <c r="P42" i="10"/>
  <c r="T40" i="10"/>
  <c r="T39" i="10" s="1"/>
  <c r="T38" i="10" s="1"/>
  <c r="S40" i="10"/>
  <c r="S39" i="10" s="1"/>
  <c r="R40" i="10"/>
  <c r="R39" i="10" s="1"/>
  <c r="R38" i="10" s="1"/>
  <c r="Q40" i="10"/>
  <c r="Q39" i="10" s="1"/>
  <c r="P40" i="10"/>
  <c r="P39" i="10"/>
  <c r="P38" i="10" s="1"/>
  <c r="T36" i="10"/>
  <c r="T35" i="10" s="1"/>
  <c r="T34" i="10" s="1"/>
  <c r="S36" i="10"/>
  <c r="S35" i="10" s="1"/>
  <c r="S34" i="10" s="1"/>
  <c r="R36" i="10"/>
  <c r="R35" i="10" s="1"/>
  <c r="R34" i="10" s="1"/>
  <c r="Q36" i="10"/>
  <c r="Q35" i="10" s="1"/>
  <c r="Q34" i="10" s="1"/>
  <c r="P36" i="10"/>
  <c r="P35" i="10" s="1"/>
  <c r="P34" i="10" s="1"/>
  <c r="T32" i="10"/>
  <c r="T31" i="10" s="1"/>
  <c r="S32" i="10"/>
  <c r="S31" i="10" s="1"/>
  <c r="R32" i="10"/>
  <c r="R31" i="10" s="1"/>
  <c r="Q32" i="10"/>
  <c r="Q31" i="10" s="1"/>
  <c r="P32" i="10"/>
  <c r="P31" i="10" s="1"/>
  <c r="T29" i="10"/>
  <c r="R29" i="10"/>
  <c r="Q29" i="10"/>
  <c r="P29" i="10"/>
  <c r="T27" i="10"/>
  <c r="S27" i="10"/>
  <c r="R27" i="10"/>
  <c r="R26" i="10" s="1"/>
  <c r="Q27" i="10"/>
  <c r="P27" i="10"/>
  <c r="P26" i="10" s="1"/>
  <c r="T24" i="10"/>
  <c r="S24" i="10"/>
  <c r="R24" i="10"/>
  <c r="Q24" i="10"/>
  <c r="P24" i="10"/>
  <c r="T18" i="10"/>
  <c r="T17" i="10" s="1"/>
  <c r="S18" i="10"/>
  <c r="S17" i="10" s="1"/>
  <c r="R18" i="10"/>
  <c r="R17" i="10" s="1"/>
  <c r="Q18" i="10"/>
  <c r="P18" i="10"/>
  <c r="P17" i="10" s="1"/>
  <c r="Q17" i="10"/>
  <c r="T11" i="10"/>
  <c r="S11" i="10"/>
  <c r="R11" i="10"/>
  <c r="Q11" i="10"/>
  <c r="P11" i="10"/>
  <c r="T70" i="9"/>
  <c r="T69" i="9" s="1"/>
  <c r="S70" i="9"/>
  <c r="S69" i="9" s="1"/>
  <c r="R70" i="9"/>
  <c r="R69" i="9" s="1"/>
  <c r="Q70" i="9"/>
  <c r="Q69" i="9" s="1"/>
  <c r="P70" i="9"/>
  <c r="P69" i="9" s="1"/>
  <c r="T67" i="9"/>
  <c r="S67" i="9"/>
  <c r="R67" i="9"/>
  <c r="Q67" i="9"/>
  <c r="P67" i="9"/>
  <c r="T65" i="9"/>
  <c r="S65" i="9"/>
  <c r="R65" i="9"/>
  <c r="Q65" i="9"/>
  <c r="Q64" i="9" s="1"/>
  <c r="P65" i="9"/>
  <c r="T60" i="9"/>
  <c r="T59" i="9" s="1"/>
  <c r="S60" i="9"/>
  <c r="S59" i="9" s="1"/>
  <c r="R60" i="9"/>
  <c r="R59" i="9" s="1"/>
  <c r="Q60" i="9"/>
  <c r="Q59" i="9" s="1"/>
  <c r="P60" i="9"/>
  <c r="P59" i="9" s="1"/>
  <c r="T57" i="9"/>
  <c r="T56" i="9" s="1"/>
  <c r="S57" i="9"/>
  <c r="S56" i="9" s="1"/>
  <c r="R57" i="9"/>
  <c r="R56" i="9" s="1"/>
  <c r="Q57" i="9"/>
  <c r="Q56" i="9" s="1"/>
  <c r="P57" i="9"/>
  <c r="P56" i="9" s="1"/>
  <c r="T51" i="9"/>
  <c r="S51" i="9"/>
  <c r="R51" i="9"/>
  <c r="Q51" i="9"/>
  <c r="P51" i="9"/>
  <c r="T49" i="9"/>
  <c r="S49" i="9"/>
  <c r="R49" i="9"/>
  <c r="R48" i="9" s="1"/>
  <c r="Q49" i="9"/>
  <c r="P49" i="9"/>
  <c r="T46" i="9"/>
  <c r="T45" i="9" s="1"/>
  <c r="T44" i="9" s="1"/>
  <c r="S46" i="9"/>
  <c r="S45" i="9" s="1"/>
  <c r="S44" i="9" s="1"/>
  <c r="R46" i="9"/>
  <c r="R45" i="9" s="1"/>
  <c r="R44" i="9" s="1"/>
  <c r="Q46" i="9"/>
  <c r="Q45" i="9" s="1"/>
  <c r="P46" i="9"/>
  <c r="P45" i="9" s="1"/>
  <c r="P44" i="9" s="1"/>
  <c r="T42" i="9"/>
  <c r="S42" i="9"/>
  <c r="R42" i="9"/>
  <c r="Q42" i="9"/>
  <c r="P42" i="9"/>
  <c r="T40" i="9"/>
  <c r="T39" i="9" s="1"/>
  <c r="S40" i="9"/>
  <c r="R40" i="9"/>
  <c r="R39" i="9" s="1"/>
  <c r="Q40" i="9"/>
  <c r="Q39" i="9" s="1"/>
  <c r="Q38" i="9" s="1"/>
  <c r="P40" i="9"/>
  <c r="P39" i="9" s="1"/>
  <c r="S39" i="9"/>
  <c r="T36" i="9"/>
  <c r="T35" i="9" s="1"/>
  <c r="T34" i="9" s="1"/>
  <c r="S36" i="9"/>
  <c r="S35" i="9" s="1"/>
  <c r="S34" i="9" s="1"/>
  <c r="R36" i="9"/>
  <c r="Q36" i="9"/>
  <c r="Q35" i="9" s="1"/>
  <c r="Q34" i="9" s="1"/>
  <c r="P36" i="9"/>
  <c r="P35" i="9" s="1"/>
  <c r="P34" i="9" s="1"/>
  <c r="R35" i="9"/>
  <c r="R34" i="9" s="1"/>
  <c r="T32" i="9"/>
  <c r="T31" i="9" s="1"/>
  <c r="S32" i="9"/>
  <c r="S31" i="9" s="1"/>
  <c r="R32" i="9"/>
  <c r="R31" i="9" s="1"/>
  <c r="Q32" i="9"/>
  <c r="Q31" i="9" s="1"/>
  <c r="P32" i="9"/>
  <c r="P31" i="9" s="1"/>
  <c r="T29" i="9"/>
  <c r="S29" i="9"/>
  <c r="R29" i="9"/>
  <c r="Q29" i="9"/>
  <c r="P29" i="9"/>
  <c r="T27" i="9"/>
  <c r="S27" i="9"/>
  <c r="R27" i="9"/>
  <c r="Q27" i="9"/>
  <c r="P27" i="9"/>
  <c r="P26" i="9"/>
  <c r="P23" i="9" s="1"/>
  <c r="T24" i="9"/>
  <c r="S24" i="9"/>
  <c r="R24" i="9"/>
  <c r="Q24" i="9"/>
  <c r="P24" i="9"/>
  <c r="T18" i="9"/>
  <c r="T17" i="9" s="1"/>
  <c r="S18" i="9"/>
  <c r="S17" i="9" s="1"/>
  <c r="R18" i="9"/>
  <c r="R17" i="9" s="1"/>
  <c r="Q18" i="9"/>
  <c r="Q17" i="9" s="1"/>
  <c r="P18" i="9"/>
  <c r="P17" i="9" s="1"/>
  <c r="T11" i="9"/>
  <c r="S11" i="9"/>
  <c r="R11" i="9"/>
  <c r="Q11" i="9"/>
  <c r="P11" i="9"/>
  <c r="P32" i="8"/>
  <c r="Q11" i="8"/>
  <c r="R11" i="8"/>
  <c r="S11" i="8"/>
  <c r="T11" i="8"/>
  <c r="P11" i="8"/>
  <c r="Q51" i="8"/>
  <c r="R51" i="8"/>
  <c r="S51" i="8"/>
  <c r="T51" i="8"/>
  <c r="P51" i="8"/>
  <c r="P38" i="9" l="1"/>
  <c r="R48" i="10"/>
  <c r="Q26" i="10"/>
  <c r="T48" i="10"/>
  <c r="T26" i="9"/>
  <c r="T23" i="9" s="1"/>
  <c r="R38" i="9"/>
  <c r="T38" i="9"/>
  <c r="Q38" i="10"/>
  <c r="Q64" i="10"/>
  <c r="Q55" i="10" s="1"/>
  <c r="Q54" i="10" s="1"/>
  <c r="P23" i="10"/>
  <c r="Q23" i="10"/>
  <c r="Q10" i="10" s="1"/>
  <c r="P48" i="10"/>
  <c r="P10" i="10" s="1"/>
  <c r="P72" i="10" s="1"/>
  <c r="T26" i="10"/>
  <c r="T23" i="10" s="1"/>
  <c r="R23" i="10"/>
  <c r="R10" i="10" s="1"/>
  <c r="S38" i="10"/>
  <c r="T55" i="10"/>
  <c r="T54" i="10" s="1"/>
  <c r="S64" i="10"/>
  <c r="S55" i="10" s="1"/>
  <c r="S54" i="10" s="1"/>
  <c r="R55" i="10"/>
  <c r="R54" i="10" s="1"/>
  <c r="P55" i="10"/>
  <c r="P54" i="10" s="1"/>
  <c r="S10" i="10"/>
  <c r="Q26" i="9"/>
  <c r="Q23" i="9" s="1"/>
  <c r="Q10" i="9" s="1"/>
  <c r="Q72" i="9" s="1"/>
  <c r="S26" i="9"/>
  <c r="S23" i="9" s="1"/>
  <c r="R26" i="9"/>
  <c r="R23" i="9" s="1"/>
  <c r="P48" i="9"/>
  <c r="T48" i="9"/>
  <c r="P64" i="9"/>
  <c r="R64" i="9"/>
  <c r="T64" i="9"/>
  <c r="T55" i="9" s="1"/>
  <c r="S64" i="9"/>
  <c r="S55" i="9" s="1"/>
  <c r="S54" i="9" s="1"/>
  <c r="Q55" i="9"/>
  <c r="Q54" i="9" s="1"/>
  <c r="R10" i="9"/>
  <c r="T10" i="9"/>
  <c r="S38" i="9"/>
  <c r="Q48" i="9"/>
  <c r="S48" i="9"/>
  <c r="P55" i="9"/>
  <c r="R55" i="9"/>
  <c r="T78" i="8"/>
  <c r="S78" i="8"/>
  <c r="R78" i="8"/>
  <c r="Q78" i="8"/>
  <c r="P78" i="8"/>
  <c r="T76" i="8"/>
  <c r="T75" i="8" s="1"/>
  <c r="S76" i="8"/>
  <c r="R76" i="8"/>
  <c r="R75" i="8" s="1"/>
  <c r="Q76" i="8"/>
  <c r="Q75" i="8" s="1"/>
  <c r="P76" i="8"/>
  <c r="P75" i="8" s="1"/>
  <c r="S75" i="8"/>
  <c r="T73" i="8"/>
  <c r="T72" i="8" s="1"/>
  <c r="S73" i="8"/>
  <c r="R73" i="8"/>
  <c r="R72" i="8" s="1"/>
  <c r="Q73" i="8"/>
  <c r="Q72" i="8" s="1"/>
  <c r="P73" i="8"/>
  <c r="P72" i="8" s="1"/>
  <c r="S72" i="8"/>
  <c r="T70" i="8"/>
  <c r="T69" i="8" s="1"/>
  <c r="S70" i="8"/>
  <c r="S69" i="8" s="1"/>
  <c r="R70" i="8"/>
  <c r="R69" i="8" s="1"/>
  <c r="Q70" i="8"/>
  <c r="Q69" i="8" s="1"/>
  <c r="P70" i="8"/>
  <c r="P69" i="8" s="1"/>
  <c r="T67" i="8"/>
  <c r="S67" i="8"/>
  <c r="R67" i="8"/>
  <c r="Q67" i="8"/>
  <c r="P67" i="8"/>
  <c r="T65" i="8"/>
  <c r="S65" i="8"/>
  <c r="R65" i="8"/>
  <c r="Q65" i="8"/>
  <c r="P65" i="8"/>
  <c r="T60" i="8"/>
  <c r="T59" i="8" s="1"/>
  <c r="S60" i="8"/>
  <c r="S59" i="8" s="1"/>
  <c r="R60" i="8"/>
  <c r="R59" i="8" s="1"/>
  <c r="Q60" i="8"/>
  <c r="Q59" i="8" s="1"/>
  <c r="P60" i="8"/>
  <c r="P59" i="8" s="1"/>
  <c r="T57" i="8"/>
  <c r="T56" i="8" s="1"/>
  <c r="S57" i="8"/>
  <c r="S56" i="8" s="1"/>
  <c r="R57" i="8"/>
  <c r="R56" i="8" s="1"/>
  <c r="Q57" i="8"/>
  <c r="Q56" i="8" s="1"/>
  <c r="P57" i="8"/>
  <c r="P56" i="8" s="1"/>
  <c r="T49" i="8"/>
  <c r="T48" i="8" s="1"/>
  <c r="S49" i="8"/>
  <c r="S48" i="8" s="1"/>
  <c r="R49" i="8"/>
  <c r="R48" i="8" s="1"/>
  <c r="Q49" i="8"/>
  <c r="Q48" i="8" s="1"/>
  <c r="P49" i="8"/>
  <c r="P48" i="8" s="1"/>
  <c r="T46" i="8"/>
  <c r="T45" i="8" s="1"/>
  <c r="T44" i="8" s="1"/>
  <c r="S46" i="8"/>
  <c r="S45" i="8" s="1"/>
  <c r="S44" i="8" s="1"/>
  <c r="R46" i="8"/>
  <c r="Q46" i="8"/>
  <c r="Q45" i="8" s="1"/>
  <c r="P46" i="8"/>
  <c r="R45" i="8"/>
  <c r="R44" i="8" s="1"/>
  <c r="P45" i="8"/>
  <c r="P44" i="8" s="1"/>
  <c r="T42" i="8"/>
  <c r="S42" i="8"/>
  <c r="R42" i="8"/>
  <c r="Q42" i="8"/>
  <c r="P42" i="8"/>
  <c r="T40" i="8"/>
  <c r="T39" i="8" s="1"/>
  <c r="T38" i="8" s="1"/>
  <c r="S40" i="8"/>
  <c r="S39" i="8" s="1"/>
  <c r="R40" i="8"/>
  <c r="R39" i="8" s="1"/>
  <c r="Q40" i="8"/>
  <c r="Q39" i="8" s="1"/>
  <c r="P40" i="8"/>
  <c r="P39" i="8" s="1"/>
  <c r="T36" i="8"/>
  <c r="T35" i="8" s="1"/>
  <c r="T34" i="8" s="1"/>
  <c r="S36" i="8"/>
  <c r="R36" i="8"/>
  <c r="R35" i="8" s="1"/>
  <c r="R34" i="8" s="1"/>
  <c r="Q36" i="8"/>
  <c r="Q35" i="8" s="1"/>
  <c r="Q34" i="8" s="1"/>
  <c r="P36" i="8"/>
  <c r="P35" i="8" s="1"/>
  <c r="P34" i="8" s="1"/>
  <c r="S35" i="8"/>
  <c r="S34" i="8" s="1"/>
  <c r="T32" i="8"/>
  <c r="T31" i="8" s="1"/>
  <c r="S32" i="8"/>
  <c r="S31" i="8" s="1"/>
  <c r="R32" i="8"/>
  <c r="R31" i="8" s="1"/>
  <c r="Q32" i="8"/>
  <c r="Q31" i="8" s="1"/>
  <c r="P31" i="8"/>
  <c r="T29" i="8"/>
  <c r="S29" i="8"/>
  <c r="R29" i="8"/>
  <c r="Q29" i="8"/>
  <c r="P29" i="8"/>
  <c r="T27" i="8"/>
  <c r="S27" i="8"/>
  <c r="R27" i="8"/>
  <c r="Q27" i="8"/>
  <c r="Q26" i="8" s="1"/>
  <c r="P27" i="8"/>
  <c r="S26" i="8"/>
  <c r="T24" i="8"/>
  <c r="S24" i="8"/>
  <c r="R24" i="8"/>
  <c r="Q24" i="8"/>
  <c r="P24" i="8"/>
  <c r="T18" i="8"/>
  <c r="T17" i="8" s="1"/>
  <c r="S18" i="8"/>
  <c r="R18" i="8"/>
  <c r="R17" i="8" s="1"/>
  <c r="Q18" i="8"/>
  <c r="Q17" i="8" s="1"/>
  <c r="P18" i="8"/>
  <c r="P17" i="8" s="1"/>
  <c r="S17" i="8"/>
  <c r="P11" i="7"/>
  <c r="Q67" i="7"/>
  <c r="Q59" i="7"/>
  <c r="Q11" i="7"/>
  <c r="R11" i="7"/>
  <c r="S11" i="7"/>
  <c r="T11" i="7"/>
  <c r="R41" i="7"/>
  <c r="S41" i="7"/>
  <c r="T41" i="7"/>
  <c r="Q72" i="10" l="1"/>
  <c r="S72" i="10"/>
  <c r="T10" i="10"/>
  <c r="T72" i="10" s="1"/>
  <c r="R64" i="8"/>
  <c r="P10" i="9"/>
  <c r="S10" i="9"/>
  <c r="R72" i="10"/>
  <c r="R54" i="9"/>
  <c r="R72" i="9" s="1"/>
  <c r="T54" i="9"/>
  <c r="T72" i="9" s="1"/>
  <c r="P54" i="9"/>
  <c r="S72" i="9"/>
  <c r="P38" i="8"/>
  <c r="R55" i="8"/>
  <c r="R54" i="8" s="1"/>
  <c r="S23" i="8"/>
  <c r="S10" i="8" s="1"/>
  <c r="P26" i="8"/>
  <c r="P23" i="8" s="1"/>
  <c r="P10" i="8" s="1"/>
  <c r="S38" i="8"/>
  <c r="P64" i="8"/>
  <c r="P55" i="8" s="1"/>
  <c r="P54" i="8" s="1"/>
  <c r="T64" i="8"/>
  <c r="T55" i="8" s="1"/>
  <c r="T54" i="8" s="1"/>
  <c r="Q64" i="8"/>
  <c r="Q55" i="8" s="1"/>
  <c r="Q54" i="8" s="1"/>
  <c r="S64" i="8"/>
  <c r="Q23" i="8"/>
  <c r="Q10" i="8" s="1"/>
  <c r="Q38" i="8"/>
  <c r="R38" i="8"/>
  <c r="T26" i="8"/>
  <c r="T23" i="8" s="1"/>
  <c r="T10" i="8" s="1"/>
  <c r="R26" i="8"/>
  <c r="R23" i="8" s="1"/>
  <c r="S55" i="8"/>
  <c r="S54" i="8" s="1"/>
  <c r="Q56" i="7"/>
  <c r="Q55" i="7" s="1"/>
  <c r="R56" i="7"/>
  <c r="R55" i="7" s="1"/>
  <c r="S56" i="7"/>
  <c r="S55" i="7" s="1"/>
  <c r="T56" i="7"/>
  <c r="T55" i="7" s="1"/>
  <c r="P56" i="7"/>
  <c r="P55" i="7" s="1"/>
  <c r="Q45" i="7"/>
  <c r="Q44" i="7" s="1"/>
  <c r="Q43" i="7" s="1"/>
  <c r="R45" i="7"/>
  <c r="R44" i="7" s="1"/>
  <c r="R43" i="7" s="1"/>
  <c r="S45" i="7"/>
  <c r="S44" i="7" s="1"/>
  <c r="S43" i="7" s="1"/>
  <c r="T45" i="7"/>
  <c r="T44" i="7" s="1"/>
  <c r="T43" i="7" s="1"/>
  <c r="Q39" i="7"/>
  <c r="Q38" i="7" s="1"/>
  <c r="R39" i="7"/>
  <c r="R38" i="7" s="1"/>
  <c r="R37" i="7" s="1"/>
  <c r="S39" i="7"/>
  <c r="S38" i="7" s="1"/>
  <c r="S37" i="7" s="1"/>
  <c r="T39" i="7"/>
  <c r="T38" i="7" s="1"/>
  <c r="T37" i="7" s="1"/>
  <c r="P38" i="7"/>
  <c r="P39" i="7"/>
  <c r="P45" i="7"/>
  <c r="P44" i="7" s="1"/>
  <c r="P43" i="7" s="1"/>
  <c r="T74" i="7"/>
  <c r="S74" i="7"/>
  <c r="R74" i="7"/>
  <c r="Q74" i="7"/>
  <c r="T72" i="7"/>
  <c r="T71" i="7" s="1"/>
  <c r="S72" i="7"/>
  <c r="R72" i="7"/>
  <c r="R71" i="7" s="1"/>
  <c r="Q72" i="7"/>
  <c r="Q71" i="7" s="1"/>
  <c r="P72" i="7"/>
  <c r="P71" i="7" s="1"/>
  <c r="S71" i="7"/>
  <c r="T69" i="7"/>
  <c r="T68" i="7" s="1"/>
  <c r="S69" i="7"/>
  <c r="S68" i="7" s="1"/>
  <c r="R69" i="7"/>
  <c r="R68" i="7" s="1"/>
  <c r="Q69" i="7"/>
  <c r="Q68" i="7" s="1"/>
  <c r="P69" i="7"/>
  <c r="P68" i="7" s="1"/>
  <c r="T66" i="7"/>
  <c r="T65" i="7" s="1"/>
  <c r="S66" i="7"/>
  <c r="S65" i="7" s="1"/>
  <c r="R66" i="7"/>
  <c r="R65" i="7" s="1"/>
  <c r="Q66" i="7"/>
  <c r="Q65" i="7" s="1"/>
  <c r="P66" i="7"/>
  <c r="P65" i="7" s="1"/>
  <c r="T63" i="7"/>
  <c r="S63" i="7"/>
  <c r="R63" i="7"/>
  <c r="Q63" i="7"/>
  <c r="P63" i="7"/>
  <c r="T61" i="7"/>
  <c r="S61" i="7"/>
  <c r="R61" i="7"/>
  <c r="Q61" i="7"/>
  <c r="P61" i="7"/>
  <c r="R60" i="7"/>
  <c r="T53" i="7"/>
  <c r="T52" i="7" s="1"/>
  <c r="S53" i="7"/>
  <c r="S52" i="7" s="1"/>
  <c r="R53" i="7"/>
  <c r="R52" i="7" s="1"/>
  <c r="Q53" i="7"/>
  <c r="Q52" i="7" s="1"/>
  <c r="P53" i="7"/>
  <c r="P52" i="7" s="1"/>
  <c r="T48" i="7"/>
  <c r="T47" i="7" s="1"/>
  <c r="S48" i="7"/>
  <c r="S47" i="7" s="1"/>
  <c r="R48" i="7"/>
  <c r="Q48" i="7"/>
  <c r="Q47" i="7" s="1"/>
  <c r="P48" i="7"/>
  <c r="P47" i="7" s="1"/>
  <c r="R47" i="7"/>
  <c r="Q41" i="7"/>
  <c r="P41" i="7"/>
  <c r="T35" i="7"/>
  <c r="T34" i="7" s="1"/>
  <c r="T33" i="7" s="1"/>
  <c r="S35" i="7"/>
  <c r="S34" i="7" s="1"/>
  <c r="S33" i="7" s="1"/>
  <c r="R35" i="7"/>
  <c r="R34" i="7" s="1"/>
  <c r="R33" i="7" s="1"/>
  <c r="Q35" i="7"/>
  <c r="Q34" i="7" s="1"/>
  <c r="Q33" i="7" s="1"/>
  <c r="P35" i="7"/>
  <c r="P34" i="7" s="1"/>
  <c r="P33" i="7" s="1"/>
  <c r="T31" i="7"/>
  <c r="T30" i="7" s="1"/>
  <c r="S31" i="7"/>
  <c r="R31" i="7"/>
  <c r="R30" i="7" s="1"/>
  <c r="Q31" i="7"/>
  <c r="Q30" i="7" s="1"/>
  <c r="P31" i="7"/>
  <c r="P30" i="7" s="1"/>
  <c r="S30" i="7"/>
  <c r="T28" i="7"/>
  <c r="S28" i="7"/>
  <c r="R28" i="7"/>
  <c r="Q28" i="7"/>
  <c r="P28" i="7"/>
  <c r="T26" i="7"/>
  <c r="S26" i="7"/>
  <c r="R26" i="7"/>
  <c r="Q26" i="7"/>
  <c r="P26" i="7"/>
  <c r="P25" i="7" s="1"/>
  <c r="T23" i="7"/>
  <c r="S23" i="7"/>
  <c r="R23" i="7"/>
  <c r="Q23" i="7"/>
  <c r="P23" i="7"/>
  <c r="T17" i="7"/>
  <c r="T16" i="7" s="1"/>
  <c r="S17" i="7"/>
  <c r="S16" i="7" s="1"/>
  <c r="R17" i="7"/>
  <c r="R16" i="7" s="1"/>
  <c r="Q17" i="7"/>
  <c r="Q16" i="7" s="1"/>
  <c r="P17" i="7"/>
  <c r="P16" i="7" s="1"/>
  <c r="T49" i="6"/>
  <c r="S49" i="6"/>
  <c r="R49" i="6"/>
  <c r="Q52" i="6"/>
  <c r="Q51" i="6" s="1"/>
  <c r="Q59" i="6"/>
  <c r="Q61" i="6"/>
  <c r="Q64" i="6"/>
  <c r="Q63" i="6" s="1"/>
  <c r="Q67" i="6"/>
  <c r="Q66" i="6" s="1"/>
  <c r="Q70" i="6"/>
  <c r="Q69" i="6" s="1"/>
  <c r="Q72" i="6"/>
  <c r="P46" i="6"/>
  <c r="P45" i="6" s="1"/>
  <c r="P49" i="6"/>
  <c r="P52" i="6"/>
  <c r="P51" i="6" s="1"/>
  <c r="P48" i="6" s="1"/>
  <c r="P59" i="6"/>
  <c r="P61" i="6"/>
  <c r="P64" i="6"/>
  <c r="P63" i="6" s="1"/>
  <c r="P67" i="6"/>
  <c r="P66" i="6" s="1"/>
  <c r="P70" i="6"/>
  <c r="P69" i="6" s="1"/>
  <c r="P74" i="6"/>
  <c r="P73" i="6" s="1"/>
  <c r="P72" i="6" s="1"/>
  <c r="T52" i="6"/>
  <c r="T51" i="6" s="1"/>
  <c r="R52" i="6"/>
  <c r="R51" i="6" s="1"/>
  <c r="S52" i="6"/>
  <c r="S51" i="6" s="1"/>
  <c r="R66" i="6"/>
  <c r="S66" i="6"/>
  <c r="R67" i="6"/>
  <c r="S67" i="6"/>
  <c r="T67" i="6"/>
  <c r="T66" i="6" s="1"/>
  <c r="R69" i="6"/>
  <c r="S69" i="6"/>
  <c r="T69" i="6"/>
  <c r="R70" i="6"/>
  <c r="S70" i="6"/>
  <c r="T70" i="6"/>
  <c r="T72" i="6"/>
  <c r="S72" i="6"/>
  <c r="R72" i="6"/>
  <c r="T64" i="6"/>
  <c r="T63" i="6" s="1"/>
  <c r="S64" i="6"/>
  <c r="S63" i="6" s="1"/>
  <c r="R64" i="6"/>
  <c r="R63" i="6" s="1"/>
  <c r="T61" i="6"/>
  <c r="S61" i="6"/>
  <c r="R61" i="6"/>
  <c r="T59" i="6"/>
  <c r="T58" i="6" s="1"/>
  <c r="S59" i="6"/>
  <c r="S58" i="6" s="1"/>
  <c r="R59" i="6"/>
  <c r="T46" i="6"/>
  <c r="S46" i="6"/>
  <c r="S45" i="6" s="1"/>
  <c r="R46" i="6"/>
  <c r="Q46" i="6"/>
  <c r="Q45" i="6" s="1"/>
  <c r="T45" i="6"/>
  <c r="R45" i="6"/>
  <c r="T41" i="6"/>
  <c r="T40" i="6" s="1"/>
  <c r="S41" i="6"/>
  <c r="S40" i="6" s="1"/>
  <c r="R41" i="6"/>
  <c r="R40" i="6" s="1"/>
  <c r="Q41" i="6"/>
  <c r="P41" i="6"/>
  <c r="Q40" i="6"/>
  <c r="P40" i="6"/>
  <c r="T38" i="6"/>
  <c r="T37" i="6" s="1"/>
  <c r="S38" i="6"/>
  <c r="R38" i="6"/>
  <c r="R37" i="6" s="1"/>
  <c r="Q38" i="6"/>
  <c r="Q37" i="6" s="1"/>
  <c r="P38" i="6"/>
  <c r="P37" i="6" s="1"/>
  <c r="S37" i="6"/>
  <c r="T35" i="6"/>
  <c r="T34" i="6" s="1"/>
  <c r="T33" i="6" s="1"/>
  <c r="S35" i="6"/>
  <c r="S34" i="6" s="1"/>
  <c r="S33" i="6" s="1"/>
  <c r="R35" i="6"/>
  <c r="R34" i="6" s="1"/>
  <c r="R33" i="6" s="1"/>
  <c r="Q35" i="6"/>
  <c r="Q34" i="6" s="1"/>
  <c r="Q33" i="6" s="1"/>
  <c r="P35" i="6"/>
  <c r="P34" i="6" s="1"/>
  <c r="P33" i="6" s="1"/>
  <c r="T31" i="6"/>
  <c r="T30" i="6" s="1"/>
  <c r="S31" i="6"/>
  <c r="S30" i="6" s="1"/>
  <c r="R31" i="6"/>
  <c r="R30" i="6" s="1"/>
  <c r="Q31" i="6"/>
  <c r="Q30" i="6" s="1"/>
  <c r="P31" i="6"/>
  <c r="P30" i="6" s="1"/>
  <c r="T28" i="6"/>
  <c r="S28" i="6"/>
  <c r="R28" i="6"/>
  <c r="Q28" i="6"/>
  <c r="P28" i="6"/>
  <c r="T26" i="6"/>
  <c r="S26" i="6"/>
  <c r="S25" i="6" s="1"/>
  <c r="R26" i="6"/>
  <c r="R25" i="6" s="1"/>
  <c r="Q26" i="6"/>
  <c r="P26" i="6"/>
  <c r="P25" i="6" s="1"/>
  <c r="T23" i="6"/>
  <c r="S23" i="6"/>
  <c r="R23" i="6"/>
  <c r="Q23" i="6"/>
  <c r="P23" i="6"/>
  <c r="T17" i="6"/>
  <c r="T16" i="6" s="1"/>
  <c r="S17" i="6"/>
  <c r="S16" i="6" s="1"/>
  <c r="R17" i="6"/>
  <c r="R16" i="6" s="1"/>
  <c r="Q17" i="6"/>
  <c r="Q16" i="6" s="1"/>
  <c r="P17" i="6"/>
  <c r="P16" i="6" s="1"/>
  <c r="T11" i="6"/>
  <c r="S11" i="6"/>
  <c r="R11" i="6"/>
  <c r="Q11" i="6"/>
  <c r="P11" i="6"/>
  <c r="T12" i="5"/>
  <c r="S12" i="5"/>
  <c r="R12" i="5"/>
  <c r="T36" i="5"/>
  <c r="S36" i="5"/>
  <c r="R36" i="5"/>
  <c r="T48" i="6" l="1"/>
  <c r="Q58" i="6"/>
  <c r="Q37" i="7"/>
  <c r="P10" i="7"/>
  <c r="P72" i="9"/>
  <c r="R58" i="6"/>
  <c r="P58" i="6"/>
  <c r="P44" i="6" s="1"/>
  <c r="R10" i="8"/>
  <c r="R80" i="8" s="1"/>
  <c r="Q80" i="8"/>
  <c r="S80" i="8"/>
  <c r="T80" i="8"/>
  <c r="P80" i="8"/>
  <c r="P37" i="7"/>
  <c r="R51" i="7"/>
  <c r="R50" i="7" s="1"/>
  <c r="T25" i="7"/>
  <c r="T22" i="7" s="1"/>
  <c r="T10" i="7" s="1"/>
  <c r="P22" i="7"/>
  <c r="Q25" i="7"/>
  <c r="Q22" i="7" s="1"/>
  <c r="S25" i="7"/>
  <c r="R25" i="7"/>
  <c r="R22" i="7" s="1"/>
  <c r="R10" i="7" s="1"/>
  <c r="P60" i="7"/>
  <c r="P51" i="7" s="1"/>
  <c r="T60" i="7"/>
  <c r="S22" i="7"/>
  <c r="S10" i="7" s="1"/>
  <c r="Q60" i="7"/>
  <c r="S60" i="7"/>
  <c r="T25" i="6"/>
  <c r="T22" i="6"/>
  <c r="S22" i="6"/>
  <c r="S10" i="6" s="1"/>
  <c r="R22" i="6"/>
  <c r="R10" i="6" s="1"/>
  <c r="T10" i="6"/>
  <c r="Q49" i="6"/>
  <c r="T44" i="6"/>
  <c r="T43" i="6" s="1"/>
  <c r="S44" i="6"/>
  <c r="S43" i="6" s="1"/>
  <c r="S74" i="6" s="1"/>
  <c r="R44" i="6"/>
  <c r="R43" i="6" s="1"/>
  <c r="Q25" i="6"/>
  <c r="Q22" i="6" s="1"/>
  <c r="Q10" i="6" s="1"/>
  <c r="R48" i="6"/>
  <c r="S48" i="6"/>
  <c r="P22" i="6"/>
  <c r="P10" i="6" s="1"/>
  <c r="T47" i="5"/>
  <c r="S47" i="5"/>
  <c r="R47" i="5"/>
  <c r="T39" i="5"/>
  <c r="S39" i="5"/>
  <c r="R39" i="5"/>
  <c r="R17" i="5"/>
  <c r="S17" i="5"/>
  <c r="S16" i="5" s="1"/>
  <c r="T17" i="5"/>
  <c r="T16" i="5" s="1"/>
  <c r="T56" i="5"/>
  <c r="S56" i="5"/>
  <c r="R56" i="5"/>
  <c r="Q56" i="5"/>
  <c r="P56" i="5"/>
  <c r="T54" i="5"/>
  <c r="T53" i="5" s="1"/>
  <c r="S54" i="5"/>
  <c r="S53" i="5" s="1"/>
  <c r="R54" i="5"/>
  <c r="R53" i="5" s="1"/>
  <c r="Q54" i="5"/>
  <c r="Q53" i="5" s="1"/>
  <c r="P54" i="5"/>
  <c r="P53" i="5" s="1"/>
  <c r="T51" i="5"/>
  <c r="S51" i="5"/>
  <c r="S48" i="5" s="1"/>
  <c r="R51" i="5"/>
  <c r="Q51" i="5"/>
  <c r="P51" i="5"/>
  <c r="T49" i="5"/>
  <c r="T48" i="5" s="1"/>
  <c r="S49" i="5"/>
  <c r="R49" i="5"/>
  <c r="Q49" i="5"/>
  <c r="P49" i="5"/>
  <c r="T46" i="5"/>
  <c r="T45" i="5" s="1"/>
  <c r="S46" i="5"/>
  <c r="R46" i="5"/>
  <c r="R45" i="5" s="1"/>
  <c r="Q46" i="5"/>
  <c r="Q45" i="5" s="1"/>
  <c r="P46" i="5"/>
  <c r="P45" i="5" s="1"/>
  <c r="S45" i="5"/>
  <c r="T41" i="5"/>
  <c r="T40" i="5" s="1"/>
  <c r="S41" i="5"/>
  <c r="S40" i="5" s="1"/>
  <c r="R41" i="5"/>
  <c r="R40" i="5" s="1"/>
  <c r="Q41" i="5"/>
  <c r="Q40" i="5" s="1"/>
  <c r="P41" i="5"/>
  <c r="P40" i="5" s="1"/>
  <c r="T38" i="5"/>
  <c r="T37" i="5" s="1"/>
  <c r="S38" i="5"/>
  <c r="R38" i="5"/>
  <c r="R37" i="5" s="1"/>
  <c r="Q38" i="5"/>
  <c r="Q37" i="5" s="1"/>
  <c r="P38" i="5"/>
  <c r="P37" i="5" s="1"/>
  <c r="S37" i="5"/>
  <c r="T35" i="5"/>
  <c r="T34" i="5" s="1"/>
  <c r="T33" i="5" s="1"/>
  <c r="S35" i="5"/>
  <c r="S34" i="5" s="1"/>
  <c r="S33" i="5" s="1"/>
  <c r="R35" i="5"/>
  <c r="R34" i="5" s="1"/>
  <c r="R33" i="5" s="1"/>
  <c r="Q35" i="5"/>
  <c r="Q34" i="5" s="1"/>
  <c r="Q33" i="5" s="1"/>
  <c r="P35" i="5"/>
  <c r="P34" i="5" s="1"/>
  <c r="P33" i="5" s="1"/>
  <c r="T31" i="5"/>
  <c r="T30" i="5" s="1"/>
  <c r="S31" i="5"/>
  <c r="S30" i="5" s="1"/>
  <c r="R31" i="5"/>
  <c r="Q31" i="5"/>
  <c r="Q30" i="5" s="1"/>
  <c r="P31" i="5"/>
  <c r="P30" i="5" s="1"/>
  <c r="R30" i="5"/>
  <c r="T28" i="5"/>
  <c r="S28" i="5"/>
  <c r="R28" i="5"/>
  <c r="Q28" i="5"/>
  <c r="P28" i="5"/>
  <c r="T26" i="5"/>
  <c r="S26" i="5"/>
  <c r="R26" i="5"/>
  <c r="Q26" i="5"/>
  <c r="P26" i="5"/>
  <c r="T23" i="5"/>
  <c r="S23" i="5"/>
  <c r="R23" i="5"/>
  <c r="Q23" i="5"/>
  <c r="P23" i="5"/>
  <c r="R16" i="5"/>
  <c r="Q17" i="5"/>
  <c r="Q16" i="5" s="1"/>
  <c r="P17" i="5"/>
  <c r="P16" i="5" s="1"/>
  <c r="T11" i="5"/>
  <c r="S11" i="5"/>
  <c r="R11" i="5"/>
  <c r="Q11" i="5"/>
  <c r="P11" i="5"/>
  <c r="T62" i="4"/>
  <c r="S62" i="4"/>
  <c r="R62" i="4"/>
  <c r="Q62" i="4"/>
  <c r="P62" i="4"/>
  <c r="T60" i="4"/>
  <c r="T59" i="4" s="1"/>
  <c r="S60" i="4"/>
  <c r="S59" i="4" s="1"/>
  <c r="R60" i="4"/>
  <c r="R59" i="4" s="1"/>
  <c r="Q60" i="4"/>
  <c r="P60" i="4"/>
  <c r="P59" i="4" s="1"/>
  <c r="Q59" i="4"/>
  <c r="T57" i="4"/>
  <c r="S57" i="4"/>
  <c r="R57" i="4"/>
  <c r="Q57" i="4"/>
  <c r="P57" i="4"/>
  <c r="T55" i="4"/>
  <c r="T54" i="4" s="1"/>
  <c r="S55" i="4"/>
  <c r="R55" i="4"/>
  <c r="R54" i="4" s="1"/>
  <c r="Q55" i="4"/>
  <c r="P55" i="4"/>
  <c r="P54" i="4"/>
  <c r="T52" i="4"/>
  <c r="T51" i="4" s="1"/>
  <c r="S52" i="4"/>
  <c r="S51" i="4" s="1"/>
  <c r="R52" i="4"/>
  <c r="R51" i="4" s="1"/>
  <c r="Q52" i="4"/>
  <c r="Q51" i="4" s="1"/>
  <c r="P52" i="4"/>
  <c r="P51" i="4"/>
  <c r="T47" i="4"/>
  <c r="T46" i="4" s="1"/>
  <c r="S47" i="4"/>
  <c r="S46" i="4" s="1"/>
  <c r="R47" i="4"/>
  <c r="R46" i="4" s="1"/>
  <c r="Q47" i="4"/>
  <c r="Q46" i="4" s="1"/>
  <c r="P47" i="4"/>
  <c r="P46" i="4"/>
  <c r="T44" i="4"/>
  <c r="T43" i="4" s="1"/>
  <c r="S44" i="4"/>
  <c r="S43" i="4" s="1"/>
  <c r="R44" i="4"/>
  <c r="R43" i="4" s="1"/>
  <c r="Q44" i="4"/>
  <c r="Q43" i="4" s="1"/>
  <c r="P44" i="4"/>
  <c r="P43" i="4"/>
  <c r="T41" i="4"/>
  <c r="T40" i="4" s="1"/>
  <c r="S41" i="4"/>
  <c r="S40" i="4" s="1"/>
  <c r="R41" i="4"/>
  <c r="R40" i="4" s="1"/>
  <c r="Q41" i="4"/>
  <c r="Q40" i="4" s="1"/>
  <c r="P41" i="4"/>
  <c r="P40" i="4"/>
  <c r="T38" i="4"/>
  <c r="T37" i="4" s="1"/>
  <c r="S38" i="4"/>
  <c r="S37" i="4" s="1"/>
  <c r="R38" i="4"/>
  <c r="R37" i="4" s="1"/>
  <c r="Q38" i="4"/>
  <c r="Q37" i="4" s="1"/>
  <c r="P38" i="4"/>
  <c r="P37" i="4"/>
  <c r="T35" i="4"/>
  <c r="T34" i="4" s="1"/>
  <c r="S35" i="4"/>
  <c r="S34" i="4" s="1"/>
  <c r="S33" i="4" s="1"/>
  <c r="R35" i="4"/>
  <c r="R34" i="4" s="1"/>
  <c r="Q35" i="4"/>
  <c r="Q34" i="4" s="1"/>
  <c r="Q33" i="4" s="1"/>
  <c r="P35" i="4"/>
  <c r="P34" i="4"/>
  <c r="P33" i="4" s="1"/>
  <c r="T31" i="4"/>
  <c r="T30" i="4" s="1"/>
  <c r="S31" i="4"/>
  <c r="S30" i="4" s="1"/>
  <c r="R31" i="4"/>
  <c r="R30" i="4" s="1"/>
  <c r="Q31" i="4"/>
  <c r="P31" i="4"/>
  <c r="P30" i="4" s="1"/>
  <c r="Q30" i="4"/>
  <c r="T28" i="4"/>
  <c r="T25" i="4" s="1"/>
  <c r="T22" i="4" s="1"/>
  <c r="S28" i="4"/>
  <c r="R28" i="4"/>
  <c r="Q28" i="4"/>
  <c r="P28" i="4"/>
  <c r="T26" i="4"/>
  <c r="S26" i="4"/>
  <c r="R26" i="4"/>
  <c r="Q26" i="4"/>
  <c r="P26" i="4"/>
  <c r="P25" i="4" s="1"/>
  <c r="R25" i="4"/>
  <c r="T23" i="4"/>
  <c r="S23" i="4"/>
  <c r="R23" i="4"/>
  <c r="Q23" i="4"/>
  <c r="P23" i="4"/>
  <c r="R22" i="4"/>
  <c r="T17" i="4"/>
  <c r="T16" i="4" s="1"/>
  <c r="S17" i="4"/>
  <c r="S16" i="4" s="1"/>
  <c r="R17" i="4"/>
  <c r="Q17" i="4"/>
  <c r="Q16" i="4" s="1"/>
  <c r="P17" i="4"/>
  <c r="P16" i="4" s="1"/>
  <c r="R16" i="4"/>
  <c r="T11" i="4"/>
  <c r="S11" i="4"/>
  <c r="R11" i="4"/>
  <c r="Q11" i="4"/>
  <c r="P11" i="4"/>
  <c r="Q17" i="1"/>
  <c r="Q16" i="1" s="1"/>
  <c r="Q23" i="1"/>
  <c r="Q26" i="1"/>
  <c r="Q28" i="1"/>
  <c r="Q25" i="1" s="1"/>
  <c r="Q22" i="1" s="1"/>
  <c r="Q31" i="1"/>
  <c r="Q30" i="1" s="1"/>
  <c r="Q35" i="1"/>
  <c r="Q34" i="1" s="1"/>
  <c r="Q38" i="1"/>
  <c r="Q37" i="1" s="1"/>
  <c r="Q41" i="1"/>
  <c r="Q40" i="1" s="1"/>
  <c r="Q44" i="1"/>
  <c r="Q43" i="1" s="1"/>
  <c r="Q47" i="1"/>
  <c r="Q46" i="1" s="1"/>
  <c r="Q52" i="1"/>
  <c r="Q51" i="1" s="1"/>
  <c r="Q55" i="1"/>
  <c r="Q57" i="1"/>
  <c r="Q54" i="1" s="1"/>
  <c r="Q60" i="1"/>
  <c r="Q59" i="1" s="1"/>
  <c r="Q62" i="1"/>
  <c r="Q11" i="1"/>
  <c r="P35" i="1"/>
  <c r="P34" i="1" s="1"/>
  <c r="P38" i="1"/>
  <c r="P37" i="1" s="1"/>
  <c r="P41" i="1"/>
  <c r="P40" i="1" s="1"/>
  <c r="P44" i="1"/>
  <c r="P43" i="1" s="1"/>
  <c r="P47" i="1"/>
  <c r="P46" i="1" s="1"/>
  <c r="P52" i="1"/>
  <c r="P51" i="1" s="1"/>
  <c r="P55" i="1"/>
  <c r="P57" i="1"/>
  <c r="P60" i="1"/>
  <c r="P59" i="1" s="1"/>
  <c r="P62" i="1"/>
  <c r="R38" i="1"/>
  <c r="R37" i="1" s="1"/>
  <c r="S38" i="1"/>
  <c r="S37" i="1" s="1"/>
  <c r="T38" i="1"/>
  <c r="T37" i="1" s="1"/>
  <c r="Q33" i="1" l="1"/>
  <c r="R50" i="4"/>
  <c r="R49" i="4" s="1"/>
  <c r="P22" i="4"/>
  <c r="R33" i="4"/>
  <c r="R10" i="4" s="1"/>
  <c r="R64" i="4" s="1"/>
  <c r="T50" i="4"/>
  <c r="T49" i="4" s="1"/>
  <c r="T33" i="4"/>
  <c r="S54" i="4"/>
  <c r="S50" i="4" s="1"/>
  <c r="S49" i="4" s="1"/>
  <c r="P50" i="4"/>
  <c r="P49" i="4" s="1"/>
  <c r="R74" i="6"/>
  <c r="S22" i="4"/>
  <c r="S10" i="4" s="1"/>
  <c r="S25" i="4"/>
  <c r="R25" i="5"/>
  <c r="R22" i="5" s="1"/>
  <c r="Q48" i="5"/>
  <c r="Q10" i="7"/>
  <c r="Q10" i="1"/>
  <c r="R48" i="5"/>
  <c r="Q54" i="4"/>
  <c r="Q50" i="4" s="1"/>
  <c r="Q49" i="4" s="1"/>
  <c r="T25" i="5"/>
  <c r="T51" i="7"/>
  <c r="T50" i="7" s="1"/>
  <c r="T76" i="7" s="1"/>
  <c r="S51" i="7"/>
  <c r="S50" i="7" s="1"/>
  <c r="S76" i="7" s="1"/>
  <c r="Q51" i="7"/>
  <c r="Q50" i="7" s="1"/>
  <c r="Q76" i="7" s="1"/>
  <c r="R76" i="7"/>
  <c r="T74" i="6"/>
  <c r="Q44" i="6"/>
  <c r="Q43" i="6" s="1"/>
  <c r="Q74" i="6" s="1"/>
  <c r="Q48" i="6"/>
  <c r="S25" i="5"/>
  <c r="S22" i="5" s="1"/>
  <c r="S10" i="5" s="1"/>
  <c r="Q25" i="5"/>
  <c r="Q22" i="5" s="1"/>
  <c r="Q10" i="5" s="1"/>
  <c r="P25" i="5"/>
  <c r="P22" i="5" s="1"/>
  <c r="P10" i="5" s="1"/>
  <c r="Q44" i="5"/>
  <c r="Q43" i="5" s="1"/>
  <c r="P48" i="5"/>
  <c r="P44" i="5" s="1"/>
  <c r="P43" i="5" s="1"/>
  <c r="T44" i="5"/>
  <c r="T43" i="5" s="1"/>
  <c r="S44" i="5"/>
  <c r="S43" i="5" s="1"/>
  <c r="R44" i="5"/>
  <c r="R43" i="5" s="1"/>
  <c r="T22" i="5"/>
  <c r="T10" i="5" s="1"/>
  <c r="Q25" i="4"/>
  <c r="Q22" i="4" s="1"/>
  <c r="Q10" i="4" s="1"/>
  <c r="P10" i="4"/>
  <c r="P64" i="4" s="1"/>
  <c r="T10" i="4"/>
  <c r="T64" i="4" s="1"/>
  <c r="Q50" i="1"/>
  <c r="Q49" i="1" s="1"/>
  <c r="Q64" i="1"/>
  <c r="P54" i="1"/>
  <c r="P50" i="1" s="1"/>
  <c r="P49" i="1" s="1"/>
  <c r="P33" i="1"/>
  <c r="S64" i="4" l="1"/>
  <c r="Q64" i="4"/>
  <c r="Q58" i="5"/>
  <c r="R10" i="5"/>
  <c r="R58" i="5" s="1"/>
  <c r="P58" i="5"/>
  <c r="T58" i="5"/>
  <c r="S58" i="5"/>
  <c r="R44" i="1"/>
  <c r="R43" i="1" s="1"/>
  <c r="S44" i="1"/>
  <c r="S43" i="1" s="1"/>
  <c r="T44" i="1"/>
  <c r="T43" i="1" s="1"/>
  <c r="R47" i="1"/>
  <c r="R46" i="1" s="1"/>
  <c r="S41" i="1"/>
  <c r="S40" i="1" s="1"/>
  <c r="T41" i="1"/>
  <c r="T40" i="1" s="1"/>
  <c r="R41" i="1"/>
  <c r="R40" i="1" s="1"/>
  <c r="S52" i="1" l="1"/>
  <c r="T52" i="1"/>
  <c r="R52" i="1"/>
  <c r="S23" i="1"/>
  <c r="T23" i="1"/>
  <c r="R23" i="1"/>
  <c r="S28" i="1"/>
  <c r="T28" i="1"/>
  <c r="R28" i="1"/>
  <c r="S31" i="1"/>
  <c r="S30" i="1" s="1"/>
  <c r="T31" i="1"/>
  <c r="T30" i="1" s="1"/>
  <c r="R31" i="1"/>
  <c r="R30" i="1" s="1"/>
  <c r="S35" i="1"/>
  <c r="S34" i="1" s="1"/>
  <c r="S33" i="1" s="1"/>
  <c r="T35" i="1"/>
  <c r="T34" i="1" s="1"/>
  <c r="T33" i="1" s="1"/>
  <c r="R35" i="1"/>
  <c r="R34" i="1" s="1"/>
  <c r="R33" i="1" s="1"/>
  <c r="T47" i="1"/>
  <c r="T46" i="1" s="1"/>
  <c r="S47" i="1"/>
  <c r="S46" i="1" s="1"/>
  <c r="R51" i="1" l="1"/>
  <c r="S51" i="1"/>
  <c r="T51" i="1"/>
  <c r="R55" i="1"/>
  <c r="S55" i="1"/>
  <c r="T55" i="1"/>
  <c r="R57" i="1"/>
  <c r="S57" i="1"/>
  <c r="T57" i="1"/>
  <c r="S26" i="1"/>
  <c r="S25" i="1" s="1"/>
  <c r="T26" i="1"/>
  <c r="T25" i="1" s="1"/>
  <c r="R26" i="1"/>
  <c r="R25" i="1" s="1"/>
  <c r="R17" i="1"/>
  <c r="R16" i="1" s="1"/>
  <c r="T17" i="1"/>
  <c r="T16" i="1" s="1"/>
  <c r="S17" i="1"/>
  <c r="S16" i="1" s="1"/>
  <c r="P11" i="1"/>
  <c r="P17" i="1"/>
  <c r="P16" i="1" s="1"/>
  <c r="S54" i="1" l="1"/>
  <c r="T54" i="1"/>
  <c r="R54" i="1"/>
  <c r="T62" i="1"/>
  <c r="S62" i="1"/>
  <c r="R62" i="1"/>
  <c r="T60" i="1"/>
  <c r="T59" i="1" s="1"/>
  <c r="S60" i="1"/>
  <c r="S59" i="1" s="1"/>
  <c r="S50" i="1" s="1"/>
  <c r="S49" i="1" s="1"/>
  <c r="R60" i="1"/>
  <c r="R59" i="1" s="1"/>
  <c r="P31" i="1"/>
  <c r="P30" i="1" s="1"/>
  <c r="P28" i="1"/>
  <c r="P26" i="1"/>
  <c r="P23" i="1"/>
  <c r="T22" i="1"/>
  <c r="S22" i="1"/>
  <c r="S10" i="1" s="1"/>
  <c r="R22" i="1"/>
  <c r="R10" i="1" s="1"/>
  <c r="T11" i="1"/>
  <c r="S11" i="1"/>
  <c r="R11" i="1"/>
  <c r="P22" i="1" l="1"/>
  <c r="T10" i="1"/>
  <c r="T50" i="1"/>
  <c r="T49" i="1" s="1"/>
  <c r="P25" i="1"/>
  <c r="R50" i="1"/>
  <c r="R49" i="1" s="1"/>
  <c r="S64" i="1"/>
  <c r="R64" i="1" l="1"/>
  <c r="P10" i="1"/>
  <c r="P64" i="1" s="1"/>
  <c r="T64" i="1"/>
  <c r="P43" i="6"/>
  <c r="P74" i="7"/>
  <c r="P50" i="7" s="1"/>
  <c r="P76" i="7" s="1"/>
</calcChain>
</file>

<file path=xl/sharedStrings.xml><?xml version="1.0" encoding="utf-8"?>
<sst xmlns="http://schemas.openxmlformats.org/spreadsheetml/2006/main" count="5097" uniqueCount="221">
  <si>
    <t>№ строки</t>
  </si>
  <si>
    <t>Код классификации доходов бюджета</t>
  </si>
  <si>
    <t>Наименование кода классификации доходов бюджета</t>
  </si>
  <si>
    <t>Наименование главного администратора доходов местного бюджета</t>
  </si>
  <si>
    <t>Нормативы распределения доходов в местный бюджет, %</t>
  </si>
  <si>
    <t>Показатели прогноза доходов бюджета</t>
  </si>
  <si>
    <t>код главного администратора</t>
  </si>
  <si>
    <t>код вида доходов бюджета</t>
  </si>
  <si>
    <t>код подвида доходов бюджета</t>
  </si>
  <si>
    <t>2018 год</t>
  </si>
  <si>
    <t>2019 год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</si>
  <si>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</si>
  <si>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</si>
  <si>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</si>
  <si>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</si>
  <si>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</si>
  <si>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</si>
  <si>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</si>
  <si>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НАЛОГОВЫЕ И НЕНАЛОГОВЫЕ ДОХОДЫ</t>
  </si>
  <si>
    <t>Федеральная налоговая служба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</si>
  <si>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</si>
  <si>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</si>
  <si>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</si>
  <si>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Управление Федерального казначейства по Красноярскому краю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</si>
  <si>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</si>
  <si>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</si>
  <si>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</si>
  <si>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</si>
  <si>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</si>
  <si>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</si>
  <si>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</si>
  <si>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</si>
  <si>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</si>
  <si>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</si>
  <si>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</si>
  <si>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</si>
  <si>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</si>
  <si>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</si>
  <si>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РФ)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</si>
  <si>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</si>
  <si>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</si>
  <si>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</si>
  <si>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составляющих казну поселений (за исключением земельных участков)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</si>
  <si>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</si>
  <si>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</si>
  <si>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</si>
  <si>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>Дотации бюджетам субъектов Российской Федерации на выравнивание бюджетной обеспеченности</t>
  </si>
  <si>
    <t>Субвенции бюджетам субъектов Российской Федерации и муниципальных образований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</si>
  <si>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</si>
  <si>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</si>
  <si>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</si>
  <si>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</si>
  <si>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поселений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</si>
  <si>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</si>
  <si>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</si>
  <si>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ВСЕГО</t>
  </si>
  <si>
    <t>1</t>
  </si>
  <si>
    <t>2</t>
  </si>
  <si>
    <t>3</t>
  </si>
  <si>
    <t>4</t>
  </si>
  <si>
    <t>5</t>
  </si>
  <si>
    <t>6</t>
  </si>
  <si>
    <t>7</t>
  </si>
  <si>
    <t>8</t>
  </si>
  <si>
    <t>000</t>
  </si>
  <si>
    <t>00</t>
  </si>
  <si>
    <t>0000</t>
  </si>
  <si>
    <t>182</t>
  </si>
  <si>
    <t>01</t>
  </si>
  <si>
    <t>02</t>
  </si>
  <si>
    <t>110</t>
  </si>
  <si>
    <t>010</t>
  </si>
  <si>
    <t>020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</si>
  <si>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</si>
  <si>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030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</si>
  <si>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</si>
  <si>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040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</si>
  <si>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</si>
  <si>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03</t>
  </si>
  <si>
    <t>100</t>
  </si>
  <si>
    <t>230</t>
  </si>
  <si>
    <t>240</t>
  </si>
  <si>
    <t>250</t>
  </si>
  <si>
    <t>260</t>
  </si>
  <si>
    <t>06</t>
  </si>
  <si>
    <t>10</t>
  </si>
  <si>
    <t>033</t>
  </si>
  <si>
    <t>043</t>
  </si>
  <si>
    <t>08</t>
  </si>
  <si>
    <t>04</t>
  </si>
  <si>
    <t>11</t>
  </si>
  <si>
    <t>05</t>
  </si>
  <si>
    <t>070</t>
  </si>
  <si>
    <t>120</t>
  </si>
  <si>
    <t>075</t>
  </si>
  <si>
    <t>17</t>
  </si>
  <si>
    <t>050</t>
  </si>
  <si>
    <t>180</t>
  </si>
  <si>
    <t>15</t>
  </si>
  <si>
    <t>151</t>
  </si>
  <si>
    <t>001</t>
  </si>
  <si>
    <t>30</t>
  </si>
  <si>
    <t>024</t>
  </si>
  <si>
    <t>35</t>
  </si>
  <si>
    <t>118</t>
  </si>
  <si>
    <t>49</t>
  </si>
  <si>
    <t>999</t>
  </si>
  <si>
    <t>19</t>
  </si>
  <si>
    <t>2020 год</t>
  </si>
  <si>
    <t>тыс.руб.</t>
  </si>
  <si>
    <t>Приложение № 19 к проекту решения</t>
  </si>
  <si>
    <t>Ярцевского сельского Совета депутатов</t>
  </si>
  <si>
    <t>Администрация Ярцевского сельсовета</t>
  </si>
  <si>
    <t>858</t>
  </si>
  <si>
    <t>ДОХОДЫ ОТ ОКАЗАНИЯ ПЛАТНЫХ УСЛУГ (РАБОТ) И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</si>
  <si>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</si>
  <si>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сельских поселений</t>
  </si>
  <si>
    <t>13</t>
  </si>
  <si>
    <t>990</t>
  </si>
  <si>
    <t>130</t>
  </si>
  <si>
    <t>995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</si>
  <si>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</si>
  <si>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 xml:space="preserve"> Доходы от продажи земельных участков, находящихся в государственной и муниципальной собственности</t>
  </si>
  <si>
    <t xml:space="preserve"> Доходы от продажи материальных и нематериальных активов</t>
  </si>
  <si>
    <t>14</t>
  </si>
  <si>
    <t>025</t>
  </si>
  <si>
    <t>430</t>
  </si>
  <si>
    <t>2021 год</t>
  </si>
  <si>
    <t>Показатели кассовых поступлений в 2018 году 
(по состоянию 
на 01.10.2018)</t>
  </si>
  <si>
    <t>Оценка ожидаемого исполнения
2018 года</t>
  </si>
  <si>
    <t xml:space="preserve">Реестр источников доходов сельского бюджета на 2019 год и плановый период 2020-2021 годов              
</t>
  </si>
  <si>
    <t>от         11.2018  №</t>
  </si>
  <si>
    <t>ПРОЧИЕ ДОХОДЫ</t>
  </si>
  <si>
    <t>Прочие доходы бюджетов</t>
  </si>
  <si>
    <t>Прочие доходы бюджетов поселений</t>
  </si>
  <si>
    <t>БЕЗВОЗМЕЗДНЫЕ ДЕНЕЖНЫЕ ПОСТУПЛЕНИЯ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</si>
  <si>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</si>
  <si>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</si>
  <si>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</si>
  <si>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09</t>
  </si>
  <si>
    <t>045</t>
  </si>
  <si>
    <t>ДОХОДЫ ОТ ИСПОЛЬЗОВАНИЯ ИМУЩЕСТВА, НАХОДЯЩЕГОСЯ В ГОСУДАРСТВЕННОЙ И МУНИЦИПАЛЬНОЙ СОБСТВЕННОСТИ</t>
  </si>
  <si>
    <t>Субвенции бюджетам поселений на выполнение передаваемых полномочий субъектов РФ</t>
  </si>
  <si>
    <t xml:space="preserve">Приложение № 19 </t>
  </si>
  <si>
    <t>к проекту решения Ярцевского сельского Совета депутатов от   11.2019</t>
  </si>
  <si>
    <t>к проекту решения Ярцевского сельского Совета депутатов от   11.2018</t>
  </si>
  <si>
    <t xml:space="preserve">Реестр источников доходов сельского бюджета на 2020 год и плановый период 2021-2022 годов              
</t>
  </si>
  <si>
    <t>2022 год</t>
  </si>
  <si>
    <t>Оценка ожидаемого исполнения
2019 года</t>
  </si>
  <si>
    <t>Показатели кассовых поступлений в 2019 году 
(по состоянию 
на 01.10.2019)</t>
  </si>
  <si>
    <t>150</t>
  </si>
  <si>
    <t>к проекту решения Ярцевского сельского Совета депутатов от   11.2020</t>
  </si>
  <si>
    <t>2023 год</t>
  </si>
  <si>
    <t>Показатели кассовых поступлений в 2020 году 
(по состоянию 
на 01.10.2020)</t>
  </si>
  <si>
    <t>Оценка ожидаемого исполнения
2020 года</t>
  </si>
  <si>
    <t xml:space="preserve">Реестр источников доходов сельского бюджета на 2021 год и плановый период 2022-2023 годов              
</t>
  </si>
  <si>
    <t>Прочие субсидии бюджетам сельских поселений (на осуществление расходов, направленных на реализацию мероприятий по поддержке местных инициатив территорий городских и сельских поселений)</t>
  </si>
  <si>
    <t>Прочие субсидии бюджетам сельских поселений (на содержание автомобильных дорог общего пользования местного значения за счет средств дорожного фонда Красноярского края)</t>
  </si>
  <si>
    <t>Прочие субсидии бюджетам сельских поселений (на обеспечение первичных мер пожарной безопасности)</t>
  </si>
  <si>
    <t>Прочие субсидии бюджетам сельских поселений( на частичное финансирование ( возмещение) расходов на региональных выплаты и выплаты, обеспечивающие уровень заработной платы работников бюджетной сферы не ниже размера минимальной заработной платы ( минимального размера оплаты труда ), по министерству финансов Красноярского края)</t>
  </si>
  <si>
    <t>Прочие субсидии бюджетам сельских поселений (на частичное финансирование (возмещение) расходов на повышение с 1 июня 2020 года размеров оплаты труда отдельным категориям работников бюджетной сферы Красноярского края по министерству финансов Красноярского края)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</si>
  <si>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</si>
  <si>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Прочие субсидии бюджетам сельских поселений</t>
  </si>
  <si>
    <t>Прочие субсидии</t>
  </si>
  <si>
    <t>Субсидии бюджетам сельских поселений на обустройство и восстановление воинских захоронений, находящихся в государственной собственности</t>
  </si>
  <si>
    <t>Субсидии бюджетам бюджетной системы Российской Федерации (межбюджетные субсидии)</t>
  </si>
  <si>
    <t>29</t>
  </si>
  <si>
    <t>7641</t>
  </si>
  <si>
    <t>7508</t>
  </si>
  <si>
    <t>7412</t>
  </si>
  <si>
    <t>1049</t>
  </si>
  <si>
    <t>1036</t>
  </si>
  <si>
    <t>25</t>
  </si>
  <si>
    <t>299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</si>
  <si>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</si>
  <si>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Прочие безвозмездные поступления в бюджеты сельских поселений</t>
  </si>
  <si>
    <t>ПРОЧИЕ БЕЗВОЗМЕЗДНЫЕ ПОСТУПЛЕНИЯ</t>
  </si>
  <si>
    <t>БЕЗВОЗМЕЗДНЫЕ ПОСТУПЛЕНИЯ ОТ НЕГОСУДАРСТВЕННЫХ ОРГАНИЗАЦИЙ</t>
  </si>
  <si>
    <t>Безвозмездные поступления от негосударственных организаций в бюджеты сельских поселений</t>
  </si>
  <si>
    <t>Прочие безвозмездные поступления от негосударственных организаций в бюджеты сельских поселений</t>
  </si>
  <si>
    <t>07</t>
  </si>
  <si>
    <t>099</t>
  </si>
  <si>
    <t>ФНС</t>
  </si>
  <si>
    <t>УФК по Красноярскому краю</t>
  </si>
  <si>
    <t xml:space="preserve">Реестр источников доходов сельского бюджета на 2022 год и плановый период 2023-2024 годов              
</t>
  </si>
  <si>
    <t>2022год</t>
  </si>
  <si>
    <t>2024 год</t>
  </si>
  <si>
    <t>Оценка ожидаемого исполнения
2021 года</t>
  </si>
  <si>
    <t>Показатели кассовых поступлений в 2021 году 
(по состоянию 
на 01.10.2021)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</si>
  <si>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</si>
  <si>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государственной и муниципальной собственности</t>
  </si>
  <si>
    <t>ДОХОДЫ ОТ ПРОДАЖИ МАТЕРИАЛЬНЫХ И НЕМАТЕРИАЛЬНЫХ АКТИВОВ</t>
  </si>
  <si>
    <t>Доходы, поступающие в порядке возмещения расходов, понесенных в связи с эксплуатацией имущества сельских поселений</t>
  </si>
  <si>
    <t>Доходы, поступающие в порядке возмещения расходов, понесенных в связи с эксплуатацией имущества</t>
  </si>
  <si>
    <t>Доходы от компенсации затрат государства</t>
  </si>
  <si>
    <t>065</t>
  </si>
  <si>
    <t>060</t>
  </si>
  <si>
    <t>080</t>
  </si>
  <si>
    <t>Налог на доходы физических лиц с доходов, источником которых является налоговый агент (в частности, работодатели), с части суммы налога, превышающей 650 000 рублей, относящейся к части налоговой базы, превышающей 5 000 000 рублей (ставка 15%)</t>
  </si>
  <si>
    <t>к проекту решения Ярцевского сельского Совета депутатов от    №</t>
  </si>
  <si>
    <t>2024год</t>
  </si>
  <si>
    <t>2025 год</t>
  </si>
  <si>
    <t>Оценка ожидаемого исполнения
2022 года</t>
  </si>
  <si>
    <t>Показатели кассовых поступлений в 2022 году 
(по состоянию 
на 01.10.2022)</t>
  </si>
  <si>
    <t>2021год</t>
  </si>
  <si>
    <t>2023год</t>
  </si>
  <si>
    <t xml:space="preserve">Реестр источников доходов сельского бюджета на 2023 год и плановый период 2024-2025 годов              
</t>
  </si>
  <si>
    <t>ПРОЧИЕ НЕНАЛОГОВЫЕ ДОХОДЫ</t>
  </si>
  <si>
    <t>Инициативные платежи, зачисляемые в бюджеты сельских поселений, поступления от физических  лиц</t>
  </si>
  <si>
    <t>Инициативные платежи, зачисляемые в бюджеты сельских поселений, поступления от юридических лиц (индивидуальных предпринимателей)</t>
  </si>
  <si>
    <t>Инициативные платежи, зачисляемые в бюджеты сельских поселений</t>
  </si>
  <si>
    <t>0002</t>
  </si>
  <si>
    <t>0001</t>
  </si>
  <si>
    <t>Налог на доходы физических лиц с доходов, полученных физическими лицами в соответствии со статьей 228 Налогового кодекса РФ (сумма платежа (перерасчеты, недоимка и задолженность по соответствующему платежу, в том числе по отмененному)</t>
  </si>
  <si>
    <t>Приложение № 18</t>
  </si>
  <si>
    <t xml:space="preserve">Реестр источников доходов сельского бюджета на 2024 год и плановый период 2025-2026 годов              
</t>
  </si>
  <si>
    <t>2026 год</t>
  </si>
  <si>
    <t>Показатели кассовых поступлений в 2023 году 
(по состоянию 
на 01.10.2023)</t>
  </si>
  <si>
    <t>2025год</t>
  </si>
  <si>
    <t>Оценка ожидаемого исполнения
2023 года</t>
  </si>
  <si>
    <t>к проекту решения Ярцевского сельского Совета депутатов от   11.2023 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</si>
</sst>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0" x14ac:knownFonts="1"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indexed="8"/>
      <name val="Times New Roman"/>
      <family val="1"/>
      <charset val="204"/>
    </font>
    <font>
      <b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0" fillId="0" borderId="0" xfId="0" applyAlignment="1">
      <alignment wrapText="1"/>
    </xf>
    <xf numFmtId="4" fontId="0" fillId="0" borderId="0" xfId="0" applyNumberFormat="1"/>
    <xf numFmtId="0" fontId="2" fillId="0" borderId="0" xfId="0" applyFont="1" applyFill="1" applyBorder="1" applyAlignment="1">
      <alignment wrapText="1"/>
    </xf>
    <xf numFmtId="164" fontId="2" fillId="0" borderId="0" xfId="0" applyNumberFormat="1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49" fontId="1" fillId="0" borderId="5" xfId="0" quotePrefix="1" applyNumberFormat="1" applyFont="1" applyFill="1" applyBorder="1" applyAlignment="1">
      <alignment horizontal="center" vertical="center" textRotation="90" wrapText="1"/>
    </xf>
    <xf numFmtId="49" fontId="1" fillId="0" borderId="5" xfId="0" applyNumberFormat="1" applyFont="1" applyFill="1" applyBorder="1" applyAlignment="1">
      <alignment horizontal="center" vertical="center" textRotation="90" wrapText="1"/>
    </xf>
    <xf numFmtId="0" fontId="1" fillId="0" borderId="5" xfId="0" quotePrefix="1" applyFont="1" applyFill="1" applyBorder="1" applyAlignment="1">
      <alignment horizontal="center" vertical="center" textRotation="90" wrapText="1"/>
    </xf>
    <xf numFmtId="49" fontId="1" fillId="0" borderId="5" xfId="0" applyNumberFormat="1" applyFont="1" applyFill="1" applyBorder="1" applyAlignment="1">
      <alignment horizontal="center" vertical="center" wrapText="1"/>
    </xf>
    <xf numFmtId="0" fontId="1" fillId="0" borderId="5" xfId="0" quotePrefix="1" applyNumberFormat="1" applyFont="1" applyFill="1" applyBorder="1" applyAlignment="1">
      <alignment horizontal="center" vertical="center" wrapText="1"/>
    </xf>
    <xf numFmtId="0" fontId="1" fillId="0" borderId="5" xfId="0" quotePrefix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wrapText="1"/>
    </xf>
    <xf numFmtId="164" fontId="1" fillId="0" borderId="0" xfId="0" applyNumberFormat="1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49" fontId="3" fillId="0" borderId="5" xfId="0" applyNumberFormat="1" applyFont="1" applyFill="1" applyBorder="1" applyAlignment="1">
      <alignment horizontal="center" vertical="top"/>
    </xf>
    <xf numFmtId="0" fontId="3" fillId="0" borderId="5" xfId="0" applyNumberFormat="1" applyFont="1" applyFill="1" applyBorder="1" applyAlignment="1">
      <alignment vertical="top" wrapText="1"/>
    </xf>
    <xf numFmtId="164" fontId="3" fillId="0" borderId="5" xfId="0" applyNumberFormat="1" applyFont="1" applyFill="1" applyBorder="1" applyAlignment="1">
      <alignment vertical="top"/>
    </xf>
    <xf numFmtId="164" fontId="3" fillId="0" borderId="0" xfId="0" applyNumberFormat="1" applyFont="1" applyFill="1" applyBorder="1"/>
    <xf numFmtId="0" fontId="3" fillId="0" borderId="0" xfId="0" applyFont="1" applyFill="1" applyBorder="1"/>
    <xf numFmtId="3" fontId="3" fillId="0" borderId="0" xfId="0" applyNumberFormat="1" applyFont="1" applyFill="1" applyBorder="1"/>
    <xf numFmtId="0" fontId="3" fillId="0" borderId="0" xfId="0" applyFont="1" applyFill="1"/>
    <xf numFmtId="0" fontId="0" fillId="0" borderId="0" xfId="0" applyAlignment="1"/>
    <xf numFmtId="49" fontId="1" fillId="0" borderId="5" xfId="0" applyNumberFormat="1" applyFont="1" applyFill="1" applyBorder="1" applyAlignment="1">
      <alignment horizontal="center" vertical="center" textRotation="90" wrapText="1"/>
    </xf>
    <xf numFmtId="0" fontId="3" fillId="0" borderId="5" xfId="0" applyNumberFormat="1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/>
    </xf>
    <xf numFmtId="49" fontId="5" fillId="0" borderId="5" xfId="0" applyNumberFormat="1" applyFont="1" applyFill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5" xfId="0" quotePrefix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3" fontId="5" fillId="0" borderId="0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164" fontId="5" fillId="0" borderId="5" xfId="0" applyNumberFormat="1" applyFont="1" applyFill="1" applyBorder="1" applyAlignment="1">
      <alignment horizontal="right" vertical="top"/>
    </xf>
    <xf numFmtId="49" fontId="5" fillId="0" borderId="14" xfId="0" applyNumberFormat="1" applyFont="1" applyBorder="1" applyAlignment="1" applyProtection="1">
      <alignment horizontal="left" wrapText="1"/>
    </xf>
    <xf numFmtId="165" fontId="5" fillId="0" borderId="5" xfId="0" applyNumberFormat="1" applyFont="1" applyBorder="1" applyAlignment="1" applyProtection="1">
      <alignment horizontal="center" wrapText="1"/>
    </xf>
    <xf numFmtId="0" fontId="0" fillId="0" borderId="0" xfId="0" applyAlignment="1"/>
    <xf numFmtId="0" fontId="1" fillId="0" borderId="5" xfId="0" quotePrefix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49" fontId="1" fillId="0" borderId="5" xfId="0" applyNumberFormat="1" applyFont="1" applyFill="1" applyBorder="1" applyAlignment="1">
      <alignment horizontal="center" vertical="center" textRotation="90" wrapText="1"/>
    </xf>
    <xf numFmtId="49" fontId="1" fillId="0" borderId="5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0" fillId="0" borderId="0" xfId="0" applyAlignment="1"/>
    <xf numFmtId="0" fontId="1" fillId="0" borderId="5" xfId="0" quotePrefix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textRotation="90" wrapText="1"/>
    </xf>
    <xf numFmtId="49" fontId="1" fillId="0" borderId="5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right" vertical="top"/>
    </xf>
    <xf numFmtId="164" fontId="3" fillId="2" borderId="5" xfId="0" applyNumberFormat="1" applyFont="1" applyFill="1" applyBorder="1" applyAlignment="1">
      <alignment horizontal="right" vertical="top"/>
    </xf>
    <xf numFmtId="164" fontId="3" fillId="0" borderId="5" xfId="0" applyNumberFormat="1" applyFont="1" applyFill="1" applyBorder="1" applyAlignment="1">
      <alignment horizontal="right" vertical="top" wrapText="1"/>
    </xf>
    <xf numFmtId="0" fontId="0" fillId="0" borderId="0" xfId="0" applyAlignment="1"/>
    <xf numFmtId="0" fontId="1" fillId="0" borderId="5" xfId="0" quotePrefix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textRotation="90" wrapText="1"/>
    </xf>
    <xf numFmtId="49" fontId="1" fillId="0" borderId="5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49" fontId="1" fillId="0" borderId="5" xfId="0" applyNumberFormat="1" applyFont="1" applyFill="1" applyBorder="1" applyAlignment="1">
      <alignment horizontal="center" vertical="center" textRotation="90" wrapText="1"/>
    </xf>
    <xf numFmtId="0" fontId="8" fillId="0" borderId="3" xfId="0" quotePrefix="1" applyNumberFormat="1" applyFont="1" applyBorder="1" applyAlignment="1">
      <alignment horizontal="center" wrapText="1"/>
    </xf>
    <xf numFmtId="0" fontId="8" fillId="0" borderId="3" xfId="0" applyNumberFormat="1" applyFont="1" applyBorder="1" applyAlignment="1">
      <alignment horizontal="center" wrapText="1"/>
    </xf>
    <xf numFmtId="49" fontId="3" fillId="0" borderId="14" xfId="0" applyNumberFormat="1" applyFont="1" applyFill="1" applyBorder="1" applyAlignment="1" applyProtection="1">
      <alignment horizontal="center" wrapText="1"/>
    </xf>
    <xf numFmtId="49" fontId="3" fillId="0" borderId="2" xfId="0" applyNumberFormat="1" applyFont="1" applyFill="1" applyBorder="1" applyAlignment="1" applyProtection="1">
      <alignment horizontal="center" wrapText="1"/>
    </xf>
    <xf numFmtId="49" fontId="3" fillId="0" borderId="10" xfId="0" applyNumberFormat="1" applyFont="1" applyFill="1" applyBorder="1" applyAlignment="1" applyProtection="1">
      <alignment horizontal="center" wrapText="1"/>
    </xf>
    <xf numFmtId="49" fontId="5" fillId="0" borderId="14" xfId="0" applyNumberFormat="1" applyFont="1" applyBorder="1" applyAlignment="1" applyProtection="1">
      <alignment horizontal="center" wrapText="1"/>
    </xf>
    <xf numFmtId="49" fontId="3" fillId="0" borderId="5" xfId="0" applyNumberFormat="1" applyFont="1" applyFill="1" applyBorder="1" applyAlignment="1" applyProtection="1">
      <alignment horizontal="center" wrapText="1"/>
    </xf>
    <xf numFmtId="164" fontId="0" fillId="0" borderId="0" xfId="0" applyNumberFormat="1"/>
    <xf numFmtId="0" fontId="3" fillId="0" borderId="5" xfId="0" applyNumberFormat="1" applyFont="1" applyFill="1" applyBorder="1" applyAlignment="1">
      <alignment horizontal="center" wrapText="1"/>
    </xf>
    <xf numFmtId="0" fontId="0" fillId="0" borderId="0" xfId="0" applyAlignment="1"/>
    <xf numFmtId="0" fontId="1" fillId="0" borderId="5" xfId="0" quotePrefix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textRotation="90" wrapText="1"/>
    </xf>
    <xf numFmtId="49" fontId="1" fillId="0" borderId="5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0" fillId="0" borderId="0" xfId="0" applyAlignment="1"/>
    <xf numFmtId="0" fontId="1" fillId="0" borderId="5" xfId="0" quotePrefix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textRotation="90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Border="1" applyAlignment="1" applyProtection="1">
      <alignment horizontal="center" vertical="top" wrapText="1"/>
    </xf>
    <xf numFmtId="49" fontId="3" fillId="0" borderId="14" xfId="0" applyNumberFormat="1" applyFont="1" applyBorder="1" applyAlignment="1" applyProtection="1">
      <alignment horizontal="center" vertical="top" wrapText="1"/>
    </xf>
    <xf numFmtId="165" fontId="3" fillId="0" borderId="5" xfId="0" applyNumberFormat="1" applyFont="1" applyBorder="1" applyAlignment="1" applyProtection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49" fontId="3" fillId="0" borderId="15" xfId="0" applyNumberFormat="1" applyFont="1" applyBorder="1" applyAlignment="1" applyProtection="1">
      <alignment horizontal="center" vertical="top" wrapText="1"/>
    </xf>
    <xf numFmtId="0" fontId="8" fillId="0" borderId="3" xfId="0" applyNumberFormat="1" applyFont="1" applyBorder="1" applyAlignment="1">
      <alignment horizontal="center" vertical="top" wrapText="1"/>
    </xf>
    <xf numFmtId="0" fontId="8" fillId="0" borderId="3" xfId="0" quotePrefix="1" applyNumberFormat="1" applyFont="1" applyBorder="1" applyAlignment="1">
      <alignment horizontal="center" vertical="top" wrapText="1"/>
    </xf>
    <xf numFmtId="49" fontId="3" fillId="0" borderId="2" xfId="0" applyNumberFormat="1" applyFont="1" applyFill="1" applyBorder="1" applyAlignment="1" applyProtection="1">
      <alignment horizontal="center" vertical="top" wrapText="1"/>
    </xf>
    <xf numFmtId="49" fontId="3" fillId="0" borderId="5" xfId="0" applyNumberFormat="1" applyFont="1" applyFill="1" applyBorder="1" applyAlignment="1" applyProtection="1">
      <alignment horizontal="center" vertical="top" wrapText="1"/>
    </xf>
    <xf numFmtId="49" fontId="3" fillId="0" borderId="10" xfId="0" applyNumberFormat="1" applyFont="1" applyFill="1" applyBorder="1" applyAlignment="1" applyProtection="1">
      <alignment horizontal="center" vertical="top" wrapText="1"/>
    </xf>
    <xf numFmtId="49" fontId="3" fillId="0" borderId="14" xfId="0" applyNumberFormat="1" applyFont="1" applyFill="1" applyBorder="1" applyAlignment="1" applyProtection="1">
      <alignment horizontal="center" vertical="top" wrapText="1"/>
    </xf>
    <xf numFmtId="0" fontId="0" fillId="0" borderId="0" xfId="0" applyAlignment="1"/>
    <xf numFmtId="0" fontId="1" fillId="0" borderId="5" xfId="0" quotePrefix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49" fontId="1" fillId="0" borderId="5" xfId="0" applyNumberFormat="1" applyFont="1" applyFill="1" applyBorder="1" applyAlignment="1">
      <alignment horizontal="center" vertical="center" textRotation="90" wrapText="1"/>
    </xf>
    <xf numFmtId="49" fontId="1" fillId="0" borderId="5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0" fillId="0" borderId="0" xfId="0" applyAlignment="1"/>
    <xf numFmtId="0" fontId="1" fillId="0" borderId="5" xfId="0" quotePrefix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49" fontId="1" fillId="0" borderId="5" xfId="0" applyNumberFormat="1" applyFont="1" applyFill="1" applyBorder="1" applyAlignment="1">
      <alignment horizontal="center" vertical="center" textRotation="90" wrapText="1"/>
    </xf>
    <xf numFmtId="49" fontId="1" fillId="0" borderId="5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top" wrapText="1"/>
    </xf>
    <xf numFmtId="0" fontId="4" fillId="0" borderId="0" xfId="0" applyFont="1" applyAlignment="1">
      <alignment wrapText="1"/>
    </xf>
    <xf numFmtId="0" fontId="4" fillId="0" borderId="0" xfId="0" applyFont="1" applyAlignment="1"/>
    <xf numFmtId="0" fontId="3" fillId="0" borderId="2" xfId="0" applyNumberFormat="1" applyFont="1" applyFill="1" applyBorder="1" applyAlignment="1">
      <alignment horizontal="left" vertical="top" wrapText="1"/>
    </xf>
    <xf numFmtId="0" fontId="3" fillId="0" borderId="3" xfId="0" applyNumberFormat="1" applyFont="1" applyFill="1" applyBorder="1" applyAlignment="1">
      <alignment horizontal="left" vertical="top" wrapText="1"/>
    </xf>
    <xf numFmtId="0" fontId="3" fillId="0" borderId="4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9" xfId="0" applyFont="1" applyFill="1" applyBorder="1" applyAlignment="1">
      <alignment horizontal="center" vertical="center" textRotation="90" wrapText="1"/>
    </xf>
    <xf numFmtId="0" fontId="1" fillId="0" borderId="13" xfId="0" applyFont="1" applyFill="1" applyBorder="1" applyAlignment="1">
      <alignment horizontal="center" vertical="center" textRotation="90" wrapText="1"/>
    </xf>
    <xf numFmtId="0" fontId="0" fillId="0" borderId="0" xfId="0" applyAlignment="1"/>
    <xf numFmtId="0" fontId="1" fillId="0" borderId="5" xfId="0" applyFont="1" applyFill="1" applyBorder="1" applyAlignment="1">
      <alignment horizontal="center" vertical="center" wrapText="1"/>
    </xf>
    <xf numFmtId="0" fontId="1" fillId="0" borderId="5" xfId="0" quotePrefix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textRotation="90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9" xfId="0" applyNumberFormat="1" applyFont="1" applyFill="1" applyBorder="1" applyAlignment="1">
      <alignment horizontal="center" vertical="center" wrapText="1"/>
    </xf>
    <xf numFmtId="0" fontId="1" fillId="0" borderId="13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0" fillId="0" borderId="0" xfId="0" applyAlignment="1">
      <alignment horizontal="right"/>
    </xf>
    <xf numFmtId="0" fontId="9" fillId="0" borderId="5" xfId="0" applyFont="1" applyFill="1" applyBorder="1" applyAlignment="1">
      <alignment horizontal="center" vertical="center" wrapText="1"/>
    </xf>
    <xf numFmtId="0" fontId="9" fillId="0" borderId="5" xfId="0" quotePrefix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114"/>
  <sheetViews>
    <sheetView workbookViewId="0">
      <selection activeCell="U40" sqref="U40"/>
    </sheetView>
  </sheetViews>
  <sheetFormatPr defaultRowHeight="15" x14ac:dyDescent="0.25"/>
  <cols>
    <col min="1" max="1" width="4.7109375" customWidth="1"/>
    <col min="2" max="2" width="5.42578125" customWidth="1"/>
    <col min="3" max="3" width="5.85546875" customWidth="1"/>
    <col min="4" max="4" width="6" customWidth="1"/>
    <col min="5" max="5" width="5.42578125" customWidth="1"/>
    <col min="6" max="6" width="6.28515625" customWidth="1"/>
    <col min="7" max="7" width="7.140625" customWidth="1"/>
    <col min="8" max="8" width="7.28515625" customWidth="1"/>
    <col min="9" max="9" width="6.140625" customWidth="1"/>
    <col min="10" max="10" width="41.7109375" customWidth="1"/>
    <col min="11" max="11" width="17.85546875" customWidth="1"/>
    <col min="12" max="12" width="6.85546875" customWidth="1"/>
    <col min="16" max="17" width="11.28515625" bestFit="1" customWidth="1"/>
  </cols>
  <sheetData>
    <row r="1" spans="1:53" x14ac:dyDescent="0.25">
      <c r="P1" s="109" t="s">
        <v>110</v>
      </c>
      <c r="Q1" s="109"/>
      <c r="R1" s="109"/>
      <c r="S1" s="109"/>
    </row>
    <row r="2" spans="1:53" x14ac:dyDescent="0.25">
      <c r="P2" s="109" t="s">
        <v>111</v>
      </c>
      <c r="Q2" s="109"/>
      <c r="R2" s="109"/>
      <c r="S2" s="109"/>
      <c r="T2" s="109"/>
    </row>
    <row r="3" spans="1:53" x14ac:dyDescent="0.25">
      <c r="P3" s="109" t="s">
        <v>131</v>
      </c>
      <c r="Q3" s="109"/>
      <c r="R3" s="109"/>
      <c r="S3" s="109"/>
      <c r="T3" s="109"/>
    </row>
    <row r="4" spans="1:53" x14ac:dyDescent="0.25">
      <c r="G4" s="101" t="s">
        <v>130</v>
      </c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22"/>
      <c r="S4" s="22"/>
      <c r="T4" s="22"/>
    </row>
    <row r="5" spans="1:53" x14ac:dyDescent="0.25">
      <c r="S5" t="s">
        <v>109</v>
      </c>
    </row>
    <row r="6" spans="1:53" s="5" customFormat="1" ht="27.6" customHeight="1" x14ac:dyDescent="0.2">
      <c r="A6" s="106" t="s">
        <v>0</v>
      </c>
      <c r="B6" s="114" t="s">
        <v>1</v>
      </c>
      <c r="C6" s="115"/>
      <c r="D6" s="115"/>
      <c r="E6" s="115"/>
      <c r="F6" s="115"/>
      <c r="G6" s="115"/>
      <c r="H6" s="115"/>
      <c r="I6" s="116"/>
      <c r="J6" s="117" t="s">
        <v>2</v>
      </c>
      <c r="K6" s="110" t="s">
        <v>3</v>
      </c>
      <c r="L6" s="120" t="s">
        <v>4</v>
      </c>
      <c r="M6" s="121"/>
      <c r="N6" s="121"/>
      <c r="O6" s="122"/>
      <c r="P6" s="110" t="s">
        <v>128</v>
      </c>
      <c r="Q6" s="110" t="s">
        <v>129</v>
      </c>
      <c r="R6" s="110" t="s">
        <v>5</v>
      </c>
      <c r="S6" s="111"/>
      <c r="T6" s="111"/>
      <c r="U6" s="3"/>
      <c r="V6" s="3"/>
      <c r="W6" s="3"/>
      <c r="X6" s="3"/>
      <c r="Y6" s="3"/>
      <c r="Z6" s="3"/>
      <c r="AA6" s="3"/>
      <c r="AB6" s="3"/>
      <c r="AC6" s="3"/>
      <c r="AD6" s="4"/>
      <c r="AE6" s="4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</row>
    <row r="7" spans="1:53" s="5" customFormat="1" ht="42.75" customHeight="1" x14ac:dyDescent="0.2">
      <c r="A7" s="107"/>
      <c r="B7" s="112" t="s">
        <v>6</v>
      </c>
      <c r="C7" s="113" t="s">
        <v>7</v>
      </c>
      <c r="D7" s="113"/>
      <c r="E7" s="113"/>
      <c r="F7" s="113"/>
      <c r="G7" s="113"/>
      <c r="H7" s="113" t="s">
        <v>8</v>
      </c>
      <c r="I7" s="113"/>
      <c r="J7" s="118"/>
      <c r="K7" s="110"/>
      <c r="L7" s="123"/>
      <c r="M7" s="124"/>
      <c r="N7" s="124"/>
      <c r="O7" s="125"/>
      <c r="P7" s="110"/>
      <c r="Q7" s="110"/>
      <c r="R7" s="110" t="s">
        <v>10</v>
      </c>
      <c r="S7" s="110" t="s">
        <v>108</v>
      </c>
      <c r="T7" s="110" t="s">
        <v>127</v>
      </c>
      <c r="U7" s="3"/>
      <c r="V7" s="3"/>
      <c r="W7" s="3"/>
      <c r="X7" s="3"/>
      <c r="Y7" s="3"/>
      <c r="Z7" s="3"/>
      <c r="AA7" s="3"/>
      <c r="AB7" s="3"/>
      <c r="AC7" s="3"/>
      <c r="AD7" s="4"/>
      <c r="AE7" s="4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</row>
    <row r="8" spans="1:53" s="5" customFormat="1" ht="138.75" customHeight="1" x14ac:dyDescent="0.2">
      <c r="A8" s="108"/>
      <c r="B8" s="112"/>
      <c r="C8" s="6" t="s">
        <v>11</v>
      </c>
      <c r="D8" s="6" t="s">
        <v>12</v>
      </c>
      <c r="E8" s="6" t="s">
        <v>13</v>
      </c>
      <c r="F8" s="6" t="s">
        <v>14</v>
      </c>
      <c r="G8" s="7" t="s">
        <v>15</v>
      </c>
      <c r="H8" s="7" t="s">
        <v>16</v>
      </c>
      <c r="I8" s="23" t="s">
        <v>17</v>
      </c>
      <c r="J8" s="119"/>
      <c r="K8" s="111"/>
      <c r="L8" s="28" t="s">
        <v>9</v>
      </c>
      <c r="M8" s="28" t="s">
        <v>10</v>
      </c>
      <c r="N8" s="28" t="s">
        <v>108</v>
      </c>
      <c r="O8" s="28" t="s">
        <v>127</v>
      </c>
      <c r="P8" s="111"/>
      <c r="Q8" s="111"/>
      <c r="R8" s="110"/>
      <c r="S8" s="110"/>
      <c r="T8" s="110"/>
      <c r="U8" s="3"/>
      <c r="V8" s="3"/>
      <c r="W8" s="3"/>
      <c r="X8" s="3"/>
      <c r="Y8" s="3"/>
      <c r="Z8" s="3"/>
      <c r="AA8" s="3"/>
      <c r="AB8" s="3"/>
      <c r="AC8" s="3"/>
      <c r="AD8" s="4"/>
      <c r="AE8" s="4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</row>
    <row r="9" spans="1:53" s="14" customFormat="1" ht="12.75" x14ac:dyDescent="0.2">
      <c r="A9" s="8"/>
      <c r="B9" s="9" t="s">
        <v>56</v>
      </c>
      <c r="C9" s="9" t="s">
        <v>57</v>
      </c>
      <c r="D9" s="9" t="s">
        <v>58</v>
      </c>
      <c r="E9" s="9" t="s">
        <v>59</v>
      </c>
      <c r="F9" s="9" t="s">
        <v>60</v>
      </c>
      <c r="G9" s="9" t="s">
        <v>61</v>
      </c>
      <c r="H9" s="9" t="s">
        <v>62</v>
      </c>
      <c r="I9" s="9" t="s">
        <v>63</v>
      </c>
      <c r="J9" s="10">
        <v>9</v>
      </c>
      <c r="K9" s="11">
        <v>10</v>
      </c>
      <c r="L9" s="11">
        <v>11</v>
      </c>
      <c r="M9" s="11">
        <v>12</v>
      </c>
      <c r="N9" s="11">
        <v>13</v>
      </c>
      <c r="O9" s="11">
        <v>14</v>
      </c>
      <c r="P9" s="11">
        <v>16</v>
      </c>
      <c r="Q9" s="29">
        <v>17</v>
      </c>
      <c r="R9" s="11">
        <v>18</v>
      </c>
      <c r="S9" s="11">
        <v>19</v>
      </c>
      <c r="T9" s="11">
        <v>20</v>
      </c>
      <c r="U9" s="12"/>
      <c r="V9" s="12"/>
      <c r="W9" s="12"/>
      <c r="X9" s="12"/>
      <c r="Y9" s="12"/>
      <c r="Z9" s="12"/>
      <c r="AA9" s="12"/>
      <c r="AB9" s="12"/>
      <c r="AC9" s="12"/>
      <c r="AD9" s="13"/>
      <c r="AE9" s="13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</row>
    <row r="10" spans="1:53" s="21" customFormat="1" ht="14.25" customHeight="1" x14ac:dyDescent="0.2">
      <c r="B10" s="15" t="s">
        <v>64</v>
      </c>
      <c r="C10" s="15" t="s">
        <v>56</v>
      </c>
      <c r="D10" s="15" t="s">
        <v>65</v>
      </c>
      <c r="E10" s="15" t="s">
        <v>65</v>
      </c>
      <c r="F10" s="15" t="s">
        <v>64</v>
      </c>
      <c r="G10" s="15" t="s">
        <v>65</v>
      </c>
      <c r="H10" s="15" t="s">
        <v>66</v>
      </c>
      <c r="I10" s="15" t="s">
        <v>64</v>
      </c>
      <c r="J10" s="24" t="s">
        <v>18</v>
      </c>
      <c r="K10" s="16"/>
      <c r="L10" s="17"/>
      <c r="M10" s="17"/>
      <c r="N10" s="17"/>
      <c r="O10" s="17"/>
      <c r="P10" s="17">
        <f>P16+P22+P30+P33+P46+P11+P40+P43</f>
        <v>619.30000000000007</v>
      </c>
      <c r="Q10" s="17">
        <f t="shared" ref="Q10:T10" si="0">Q16+Q22+Q30+Q33+Q46+Q11+Q40+Q43</f>
        <v>780.69999999999993</v>
      </c>
      <c r="R10" s="17">
        <f t="shared" si="0"/>
        <v>1157.9000000000001</v>
      </c>
      <c r="S10" s="17">
        <f t="shared" si="0"/>
        <v>1496.4</v>
      </c>
      <c r="T10" s="17">
        <f t="shared" si="0"/>
        <v>1842.5</v>
      </c>
      <c r="U10" s="18"/>
      <c r="V10" s="18"/>
      <c r="W10" s="18"/>
      <c r="X10" s="18"/>
      <c r="Y10" s="18"/>
      <c r="Z10" s="19"/>
      <c r="AA10" s="19"/>
      <c r="AB10" s="19"/>
      <c r="AC10" s="19"/>
      <c r="AD10" s="18"/>
      <c r="AE10" s="18"/>
      <c r="AF10" s="20"/>
      <c r="AG10" s="20"/>
      <c r="AH10" s="20"/>
      <c r="AI10" s="20"/>
      <c r="AJ10" s="20"/>
      <c r="AK10" s="20"/>
      <c r="AL10" s="20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</row>
    <row r="11" spans="1:53" s="21" customFormat="1" ht="30" customHeight="1" x14ac:dyDescent="0.2">
      <c r="A11" s="25">
        <v>1</v>
      </c>
      <c r="B11" s="15" t="s">
        <v>67</v>
      </c>
      <c r="C11" s="15" t="s">
        <v>56</v>
      </c>
      <c r="D11" s="15" t="s">
        <v>68</v>
      </c>
      <c r="E11" s="15" t="s">
        <v>69</v>
      </c>
      <c r="F11" s="15" t="s">
        <v>64</v>
      </c>
      <c r="G11" s="15" t="s">
        <v>68</v>
      </c>
      <c r="H11" s="15" t="s">
        <v>66</v>
      </c>
      <c r="I11" s="15" t="s">
        <v>70</v>
      </c>
      <c r="J11" s="24" t="s">
        <v>20</v>
      </c>
      <c r="K11" s="24" t="s">
        <v>19</v>
      </c>
      <c r="L11" s="17">
        <v>2</v>
      </c>
      <c r="M11" s="17">
        <v>2</v>
      </c>
      <c r="N11" s="17">
        <v>2</v>
      </c>
      <c r="O11" s="17">
        <v>2</v>
      </c>
      <c r="P11" s="17">
        <f t="shared" ref="P11:T11" si="1">P12</f>
        <v>266.8</v>
      </c>
      <c r="Q11" s="17">
        <f t="shared" si="1"/>
        <v>335</v>
      </c>
      <c r="R11" s="17">
        <f t="shared" si="1"/>
        <v>406.8</v>
      </c>
      <c r="S11" s="17">
        <f t="shared" si="1"/>
        <v>419.8</v>
      </c>
      <c r="T11" s="17">
        <f t="shared" si="1"/>
        <v>436.2</v>
      </c>
      <c r="U11" s="18"/>
      <c r="V11" s="18"/>
      <c r="W11" s="18"/>
      <c r="X11" s="18"/>
      <c r="Y11" s="18"/>
      <c r="Z11" s="19"/>
      <c r="AA11" s="19"/>
      <c r="AB11" s="19"/>
      <c r="AC11" s="18"/>
      <c r="AD11" s="18"/>
      <c r="AE11" s="18"/>
      <c r="AF11" s="18"/>
      <c r="AG11" s="18"/>
      <c r="AH11" s="18"/>
      <c r="AI11" s="20"/>
      <c r="AJ11" s="20"/>
      <c r="AK11" s="20"/>
      <c r="AL11" s="20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</row>
    <row r="12" spans="1:53" s="21" customFormat="1" ht="81" customHeight="1" x14ac:dyDescent="0.2">
      <c r="A12" s="25">
        <v>2</v>
      </c>
      <c r="B12" s="15" t="s">
        <v>67</v>
      </c>
      <c r="C12" s="15" t="s">
        <v>56</v>
      </c>
      <c r="D12" s="15" t="s">
        <v>68</v>
      </c>
      <c r="E12" s="15" t="s">
        <v>69</v>
      </c>
      <c r="F12" s="15" t="s">
        <v>71</v>
      </c>
      <c r="G12" s="15" t="s">
        <v>68</v>
      </c>
      <c r="H12" s="15" t="s">
        <v>66</v>
      </c>
      <c r="I12" s="15" t="s">
        <v>70</v>
      </c>
      <c r="J12" s="24" t="s">
        <v>21</v>
      </c>
      <c r="K12" s="24" t="s">
        <v>19</v>
      </c>
      <c r="L12" s="17">
        <v>2</v>
      </c>
      <c r="M12" s="17">
        <v>2</v>
      </c>
      <c r="N12" s="17">
        <v>2</v>
      </c>
      <c r="O12" s="17">
        <v>2</v>
      </c>
      <c r="P12" s="17">
        <v>266.8</v>
      </c>
      <c r="Q12" s="17">
        <v>335</v>
      </c>
      <c r="R12" s="17">
        <v>406.8</v>
      </c>
      <c r="S12" s="17">
        <v>419.8</v>
      </c>
      <c r="T12" s="17">
        <v>436.2</v>
      </c>
      <c r="U12" s="19"/>
      <c r="V12" s="19"/>
      <c r="W12" s="19"/>
      <c r="X12" s="19"/>
      <c r="Y12" s="19"/>
      <c r="Z12" s="19"/>
      <c r="AA12" s="19"/>
      <c r="AB12" s="19"/>
      <c r="AC12" s="19"/>
      <c r="AD12" s="18"/>
      <c r="AE12" s="18"/>
      <c r="AF12" s="18"/>
      <c r="AG12" s="18"/>
      <c r="AH12" s="18"/>
      <c r="AI12" s="20"/>
      <c r="AJ12" s="20"/>
      <c r="AK12" s="20"/>
      <c r="AL12" s="20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</row>
    <row r="13" spans="1:53" s="21" customFormat="1" ht="67.5" hidden="1" customHeight="1" x14ac:dyDescent="0.2">
      <c r="A13" s="25">
        <v>3</v>
      </c>
      <c r="B13" s="15" t="s">
        <v>67</v>
      </c>
      <c r="C13" s="15" t="s">
        <v>56</v>
      </c>
      <c r="D13" s="15" t="s">
        <v>68</v>
      </c>
      <c r="E13" s="15" t="s">
        <v>69</v>
      </c>
      <c r="F13" s="15" t="s">
        <v>72</v>
      </c>
      <c r="G13" s="15" t="s">
        <v>68</v>
      </c>
      <c r="H13" s="15" t="s">
        <v>66</v>
      </c>
      <c r="I13" s="15" t="s">
        <v>70</v>
      </c>
      <c r="J13" s="24" t="s">
        <v>73</v>
      </c>
      <c r="K13" s="16" t="s">
        <v>19</v>
      </c>
      <c r="L13" s="17">
        <v>10</v>
      </c>
      <c r="M13" s="17">
        <v>10</v>
      </c>
      <c r="N13" s="17">
        <v>10</v>
      </c>
      <c r="O13" s="17">
        <v>10</v>
      </c>
      <c r="P13" s="17">
        <v>237973</v>
      </c>
      <c r="Q13" s="17">
        <v>237973</v>
      </c>
      <c r="R13" s="17">
        <v>351764.4</v>
      </c>
      <c r="S13" s="17">
        <v>366537.2</v>
      </c>
      <c r="T13" s="17">
        <v>380687.2</v>
      </c>
      <c r="U13" s="19"/>
      <c r="V13" s="19"/>
      <c r="W13" s="19"/>
      <c r="X13" s="19"/>
      <c r="Y13" s="19"/>
      <c r="Z13" s="19"/>
      <c r="AA13" s="19"/>
      <c r="AB13" s="19"/>
      <c r="AC13" s="19"/>
      <c r="AD13" s="18"/>
      <c r="AE13" s="18"/>
      <c r="AF13" s="18"/>
      <c r="AG13" s="18"/>
      <c r="AH13" s="18"/>
      <c r="AI13" s="20"/>
      <c r="AJ13" s="20"/>
      <c r="AK13" s="20"/>
      <c r="AL13" s="20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</row>
    <row r="14" spans="1:53" s="21" customFormat="1" ht="27.75" hidden="1" customHeight="1" x14ac:dyDescent="0.2">
      <c r="A14" s="25">
        <v>4</v>
      </c>
      <c r="B14" s="15" t="s">
        <v>67</v>
      </c>
      <c r="C14" s="15" t="s">
        <v>56</v>
      </c>
      <c r="D14" s="15" t="s">
        <v>68</v>
      </c>
      <c r="E14" s="15" t="s">
        <v>69</v>
      </c>
      <c r="F14" s="15" t="s">
        <v>74</v>
      </c>
      <c r="G14" s="15" t="s">
        <v>68</v>
      </c>
      <c r="H14" s="15" t="s">
        <v>66</v>
      </c>
      <c r="I14" s="15" t="s">
        <v>70</v>
      </c>
      <c r="J14" s="24" t="s">
        <v>75</v>
      </c>
      <c r="K14" s="16" t="s">
        <v>19</v>
      </c>
      <c r="L14" s="17">
        <v>10</v>
      </c>
      <c r="M14" s="17">
        <v>10</v>
      </c>
      <c r="N14" s="17">
        <v>10</v>
      </c>
      <c r="O14" s="17">
        <v>10</v>
      </c>
      <c r="P14" s="17">
        <v>852854.6</v>
      </c>
      <c r="Q14" s="17">
        <v>852854.6</v>
      </c>
      <c r="R14" s="17">
        <v>362077.2</v>
      </c>
      <c r="S14" s="17">
        <v>377389.9</v>
      </c>
      <c r="T14" s="17">
        <v>392057.5</v>
      </c>
      <c r="U14" s="19"/>
      <c r="V14" s="19"/>
      <c r="W14" s="19"/>
      <c r="X14" s="19"/>
      <c r="Y14" s="19"/>
      <c r="Z14" s="19"/>
      <c r="AA14" s="19"/>
      <c r="AB14" s="19"/>
      <c r="AC14" s="19"/>
      <c r="AD14" s="18"/>
      <c r="AE14" s="18"/>
      <c r="AF14" s="18"/>
      <c r="AG14" s="18"/>
      <c r="AH14" s="18"/>
      <c r="AI14" s="20"/>
      <c r="AJ14" s="20"/>
      <c r="AK14" s="20"/>
      <c r="AL14" s="20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</row>
    <row r="15" spans="1:53" s="21" customFormat="1" ht="53.25" hidden="1" customHeight="1" x14ac:dyDescent="0.2">
      <c r="A15" s="25">
        <v>5</v>
      </c>
      <c r="B15" s="15" t="s">
        <v>67</v>
      </c>
      <c r="C15" s="15" t="s">
        <v>56</v>
      </c>
      <c r="D15" s="15" t="s">
        <v>68</v>
      </c>
      <c r="E15" s="15" t="s">
        <v>69</v>
      </c>
      <c r="F15" s="15" t="s">
        <v>76</v>
      </c>
      <c r="G15" s="15" t="s">
        <v>68</v>
      </c>
      <c r="H15" s="15" t="s">
        <v>66</v>
      </c>
      <c r="I15" s="15" t="s">
        <v>70</v>
      </c>
      <c r="J15" s="24" t="s">
        <v>77</v>
      </c>
      <c r="K15" s="16" t="s">
        <v>19</v>
      </c>
      <c r="L15" s="17">
        <v>10</v>
      </c>
      <c r="M15" s="17">
        <v>10</v>
      </c>
      <c r="N15" s="17">
        <v>10</v>
      </c>
      <c r="O15" s="17">
        <v>10</v>
      </c>
      <c r="P15" s="17">
        <v>213095.3</v>
      </c>
      <c r="Q15" s="17">
        <v>213095.3</v>
      </c>
      <c r="R15" s="17">
        <v>366194.5</v>
      </c>
      <c r="S15" s="17">
        <v>380842.3</v>
      </c>
      <c r="T15" s="17">
        <v>396075.7</v>
      </c>
      <c r="U15" s="19"/>
      <c r="V15" s="19"/>
      <c r="W15" s="19"/>
      <c r="X15" s="19"/>
      <c r="Y15" s="19"/>
      <c r="Z15" s="19"/>
      <c r="AA15" s="19"/>
      <c r="AB15" s="19"/>
      <c r="AC15" s="19"/>
      <c r="AD15" s="18"/>
      <c r="AE15" s="18"/>
      <c r="AF15" s="18"/>
      <c r="AG15" s="18"/>
      <c r="AH15" s="18"/>
      <c r="AI15" s="20"/>
      <c r="AJ15" s="20"/>
      <c r="AK15" s="20"/>
      <c r="AL15" s="20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</row>
    <row r="16" spans="1:53" s="21" customFormat="1" ht="66" customHeight="1" x14ac:dyDescent="0.2">
      <c r="A16" s="25">
        <v>3</v>
      </c>
      <c r="B16" s="15" t="s">
        <v>64</v>
      </c>
      <c r="C16" s="15" t="s">
        <v>56</v>
      </c>
      <c r="D16" s="15" t="s">
        <v>78</v>
      </c>
      <c r="E16" s="15" t="s">
        <v>65</v>
      </c>
      <c r="F16" s="15" t="s">
        <v>64</v>
      </c>
      <c r="G16" s="15" t="s">
        <v>65</v>
      </c>
      <c r="H16" s="15" t="s">
        <v>66</v>
      </c>
      <c r="I16" s="15" t="s">
        <v>64</v>
      </c>
      <c r="J16" s="24" t="s">
        <v>22</v>
      </c>
      <c r="K16" s="24" t="s">
        <v>23</v>
      </c>
      <c r="L16" s="17">
        <v>10</v>
      </c>
      <c r="M16" s="17">
        <v>10</v>
      </c>
      <c r="N16" s="17">
        <v>10</v>
      </c>
      <c r="O16" s="17">
        <v>10</v>
      </c>
      <c r="P16" s="17">
        <f>P17</f>
        <v>161.19999999999999</v>
      </c>
      <c r="Q16" s="17">
        <f>Q17</f>
        <v>203.7</v>
      </c>
      <c r="R16" s="17">
        <f t="shared" ref="R16:T16" si="2">R17</f>
        <v>226.90000000000003</v>
      </c>
      <c r="S16" s="17">
        <f t="shared" si="2"/>
        <v>242</v>
      </c>
      <c r="T16" s="17">
        <f t="shared" si="2"/>
        <v>275.10000000000002</v>
      </c>
      <c r="U16" s="18"/>
      <c r="V16" s="18"/>
      <c r="W16" s="18"/>
      <c r="X16" s="18"/>
      <c r="Y16" s="18"/>
      <c r="Z16" s="19"/>
      <c r="AA16" s="19"/>
      <c r="AB16" s="19"/>
      <c r="AC16" s="19"/>
      <c r="AD16" s="18"/>
      <c r="AE16" s="18"/>
      <c r="AF16" s="18"/>
      <c r="AG16" s="18"/>
      <c r="AH16" s="18"/>
      <c r="AI16" s="20"/>
      <c r="AJ16" s="20"/>
      <c r="AK16" s="20"/>
      <c r="AL16" s="20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</row>
    <row r="17" spans="1:53" s="21" customFormat="1" ht="65.25" customHeight="1" x14ac:dyDescent="0.2">
      <c r="A17" s="25">
        <v>4</v>
      </c>
      <c r="B17" s="15" t="s">
        <v>79</v>
      </c>
      <c r="C17" s="15" t="s">
        <v>56</v>
      </c>
      <c r="D17" s="15" t="s">
        <v>78</v>
      </c>
      <c r="E17" s="15" t="s">
        <v>69</v>
      </c>
      <c r="F17" s="15" t="s">
        <v>64</v>
      </c>
      <c r="G17" s="15" t="s">
        <v>68</v>
      </c>
      <c r="H17" s="15" t="s">
        <v>66</v>
      </c>
      <c r="I17" s="15" t="s">
        <v>70</v>
      </c>
      <c r="J17" s="24" t="s">
        <v>24</v>
      </c>
      <c r="K17" s="24" t="s">
        <v>23</v>
      </c>
      <c r="L17" s="17">
        <v>10</v>
      </c>
      <c r="M17" s="17">
        <v>10</v>
      </c>
      <c r="N17" s="17">
        <v>10</v>
      </c>
      <c r="O17" s="17">
        <v>10</v>
      </c>
      <c r="P17" s="17">
        <f>P18+P19+P20+P21</f>
        <v>161.19999999999999</v>
      </c>
      <c r="Q17" s="17">
        <f>Q18+Q19+Q20+Q21</f>
        <v>203.7</v>
      </c>
      <c r="R17" s="17">
        <f>R18+R19+R20+R21</f>
        <v>226.90000000000003</v>
      </c>
      <c r="S17" s="17">
        <f>S18+S19+S20+S21</f>
        <v>242</v>
      </c>
      <c r="T17" s="17">
        <f>T18+T19+T20+T21</f>
        <v>275.10000000000002</v>
      </c>
      <c r="U17" s="19"/>
      <c r="V17" s="19"/>
      <c r="W17" s="19"/>
      <c r="X17" s="19"/>
      <c r="Y17" s="19"/>
      <c r="Z17" s="19"/>
      <c r="AA17" s="19"/>
      <c r="AB17" s="19"/>
      <c r="AC17" s="19"/>
      <c r="AD17" s="18"/>
      <c r="AE17" s="18"/>
      <c r="AF17" s="18"/>
      <c r="AG17" s="18"/>
      <c r="AH17" s="18"/>
      <c r="AI17" s="20"/>
      <c r="AJ17" s="20"/>
      <c r="AK17" s="20"/>
      <c r="AL17" s="20"/>
      <c r="AM17" s="19"/>
      <c r="AN17" s="19"/>
      <c r="AO17" s="19"/>
      <c r="AP17" s="19"/>
      <c r="AQ17" s="19"/>
      <c r="AR17" s="19"/>
      <c r="AS17" s="19"/>
      <c r="AT17" s="19"/>
      <c r="AU17" s="19"/>
      <c r="AV17" s="19"/>
      <c r="AW17" s="19"/>
      <c r="AX17" s="19"/>
      <c r="AY17" s="19"/>
      <c r="AZ17" s="19"/>
      <c r="BA17" s="19"/>
    </row>
    <row r="18" spans="1:53" s="21" customFormat="1" ht="83.45" customHeight="1" x14ac:dyDescent="0.2">
      <c r="A18" s="25">
        <v>5</v>
      </c>
      <c r="B18" s="15" t="s">
        <v>79</v>
      </c>
      <c r="C18" s="15" t="s">
        <v>56</v>
      </c>
      <c r="D18" s="15" t="s">
        <v>78</v>
      </c>
      <c r="E18" s="15" t="s">
        <v>69</v>
      </c>
      <c r="F18" s="15" t="s">
        <v>80</v>
      </c>
      <c r="G18" s="15" t="s">
        <v>68</v>
      </c>
      <c r="H18" s="15" t="s">
        <v>66</v>
      </c>
      <c r="I18" s="15" t="s">
        <v>70</v>
      </c>
      <c r="J18" s="24" t="s">
        <v>25</v>
      </c>
      <c r="K18" s="24" t="s">
        <v>23</v>
      </c>
      <c r="L18" s="17">
        <v>10</v>
      </c>
      <c r="M18" s="17">
        <v>10</v>
      </c>
      <c r="N18" s="17">
        <v>10</v>
      </c>
      <c r="O18" s="17">
        <v>10</v>
      </c>
      <c r="P18" s="17">
        <v>70.2</v>
      </c>
      <c r="Q18" s="17">
        <v>75.7</v>
      </c>
      <c r="R18" s="17">
        <v>82.2</v>
      </c>
      <c r="S18" s="17">
        <v>87.7</v>
      </c>
      <c r="T18" s="17">
        <v>99.5</v>
      </c>
      <c r="U18" s="19"/>
      <c r="V18" s="19"/>
      <c r="W18" s="19"/>
      <c r="X18" s="19"/>
      <c r="Y18" s="19"/>
      <c r="Z18" s="19"/>
      <c r="AA18" s="19"/>
      <c r="AB18" s="19"/>
      <c r="AC18" s="19"/>
      <c r="AD18" s="18"/>
      <c r="AE18" s="18"/>
      <c r="AF18" s="18"/>
      <c r="AG18" s="18"/>
      <c r="AH18" s="18"/>
      <c r="AI18" s="20"/>
      <c r="AJ18" s="20"/>
      <c r="AK18" s="20"/>
      <c r="AL18" s="20"/>
      <c r="AM18" s="19"/>
      <c r="AN18" s="19"/>
      <c r="AO18" s="19"/>
      <c r="AP18" s="19"/>
      <c r="AQ18" s="19"/>
      <c r="AR18" s="19"/>
      <c r="AS18" s="19"/>
      <c r="AT18" s="19"/>
      <c r="AU18" s="19"/>
      <c r="AV18" s="19"/>
      <c r="AW18" s="19"/>
      <c r="AX18" s="19"/>
      <c r="AY18" s="19"/>
      <c r="AZ18" s="19"/>
      <c r="BA18" s="19"/>
    </row>
    <row r="19" spans="1:53" s="21" customFormat="1" ht="96.6" customHeight="1" x14ac:dyDescent="0.2">
      <c r="A19" s="25">
        <v>6</v>
      </c>
      <c r="B19" s="15" t="s">
        <v>79</v>
      </c>
      <c r="C19" s="15" t="s">
        <v>56</v>
      </c>
      <c r="D19" s="15" t="s">
        <v>78</v>
      </c>
      <c r="E19" s="15" t="s">
        <v>69</v>
      </c>
      <c r="F19" s="15" t="s">
        <v>81</v>
      </c>
      <c r="G19" s="15" t="s">
        <v>68</v>
      </c>
      <c r="H19" s="15" t="s">
        <v>66</v>
      </c>
      <c r="I19" s="15" t="s">
        <v>70</v>
      </c>
      <c r="J19" s="24" t="s">
        <v>26</v>
      </c>
      <c r="K19" s="24" t="s">
        <v>23</v>
      </c>
      <c r="L19" s="17">
        <v>10</v>
      </c>
      <c r="M19" s="17">
        <v>10</v>
      </c>
      <c r="N19" s="17">
        <v>10</v>
      </c>
      <c r="O19" s="17">
        <v>10</v>
      </c>
      <c r="P19" s="17">
        <v>0.6</v>
      </c>
      <c r="Q19" s="17">
        <v>0.6</v>
      </c>
      <c r="R19" s="17">
        <v>0.6</v>
      </c>
      <c r="S19" s="17">
        <v>0.6</v>
      </c>
      <c r="T19" s="17">
        <v>0.6</v>
      </c>
      <c r="U19" s="19"/>
      <c r="V19" s="19"/>
      <c r="W19" s="19"/>
      <c r="X19" s="19"/>
      <c r="Y19" s="19"/>
      <c r="Z19" s="19"/>
      <c r="AA19" s="19"/>
      <c r="AB19" s="19"/>
      <c r="AC19" s="19"/>
      <c r="AD19" s="18"/>
      <c r="AE19" s="18"/>
      <c r="AF19" s="18"/>
      <c r="AG19" s="18"/>
      <c r="AH19" s="18"/>
      <c r="AI19" s="20"/>
      <c r="AJ19" s="20"/>
      <c r="AK19" s="20"/>
      <c r="AL19" s="20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</row>
    <row r="20" spans="1:53" s="21" customFormat="1" ht="80.45" customHeight="1" x14ac:dyDescent="0.2">
      <c r="A20" s="25">
        <v>7</v>
      </c>
      <c r="B20" s="15" t="s">
        <v>79</v>
      </c>
      <c r="C20" s="15" t="s">
        <v>56</v>
      </c>
      <c r="D20" s="15" t="s">
        <v>78</v>
      </c>
      <c r="E20" s="15" t="s">
        <v>69</v>
      </c>
      <c r="F20" s="15" t="s">
        <v>82</v>
      </c>
      <c r="G20" s="15" t="s">
        <v>68</v>
      </c>
      <c r="H20" s="15" t="s">
        <v>66</v>
      </c>
      <c r="I20" s="15" t="s">
        <v>70</v>
      </c>
      <c r="J20" s="24" t="s">
        <v>27</v>
      </c>
      <c r="K20" s="24" t="s">
        <v>23</v>
      </c>
      <c r="L20" s="17">
        <v>10</v>
      </c>
      <c r="M20" s="17">
        <v>10</v>
      </c>
      <c r="N20" s="17">
        <v>10</v>
      </c>
      <c r="O20" s="17">
        <v>10</v>
      </c>
      <c r="P20" s="17">
        <v>106.1</v>
      </c>
      <c r="Q20" s="17">
        <v>143.1</v>
      </c>
      <c r="R20" s="17">
        <v>159.30000000000001</v>
      </c>
      <c r="S20" s="17">
        <v>170</v>
      </c>
      <c r="T20" s="17">
        <v>193</v>
      </c>
      <c r="U20" s="19"/>
      <c r="V20" s="19"/>
      <c r="W20" s="19"/>
      <c r="X20" s="19"/>
      <c r="Y20" s="19"/>
      <c r="Z20" s="19"/>
      <c r="AA20" s="19"/>
      <c r="AB20" s="19"/>
      <c r="AC20" s="19"/>
      <c r="AD20" s="18"/>
      <c r="AE20" s="18"/>
      <c r="AF20" s="18"/>
      <c r="AG20" s="18"/>
      <c r="AH20" s="18"/>
      <c r="AI20" s="20"/>
      <c r="AJ20" s="20"/>
      <c r="AK20" s="20"/>
      <c r="AL20" s="20"/>
      <c r="AM20" s="19"/>
      <c r="AN20" s="19"/>
      <c r="AO20" s="19"/>
      <c r="AP20" s="19"/>
      <c r="AQ20" s="19"/>
      <c r="AR20" s="19"/>
      <c r="AS20" s="19"/>
      <c r="AT20" s="19"/>
      <c r="AU20" s="19"/>
      <c r="AV20" s="19"/>
      <c r="AW20" s="19"/>
      <c r="AX20" s="19"/>
      <c r="AY20" s="19"/>
      <c r="AZ20" s="19"/>
      <c r="BA20" s="19"/>
    </row>
    <row r="21" spans="1:53" s="21" customFormat="1" ht="81.599999999999994" customHeight="1" x14ac:dyDescent="0.2">
      <c r="A21" s="25">
        <v>8</v>
      </c>
      <c r="B21" s="15" t="s">
        <v>79</v>
      </c>
      <c r="C21" s="15" t="s">
        <v>56</v>
      </c>
      <c r="D21" s="15" t="s">
        <v>78</v>
      </c>
      <c r="E21" s="15" t="s">
        <v>69</v>
      </c>
      <c r="F21" s="15" t="s">
        <v>83</v>
      </c>
      <c r="G21" s="15" t="s">
        <v>68</v>
      </c>
      <c r="H21" s="15" t="s">
        <v>66</v>
      </c>
      <c r="I21" s="15" t="s">
        <v>70</v>
      </c>
      <c r="J21" s="24" t="s">
        <v>28</v>
      </c>
      <c r="K21" s="24" t="s">
        <v>23</v>
      </c>
      <c r="L21" s="17">
        <v>10</v>
      </c>
      <c r="M21" s="17">
        <v>10</v>
      </c>
      <c r="N21" s="17">
        <v>10</v>
      </c>
      <c r="O21" s="17">
        <v>10</v>
      </c>
      <c r="P21" s="17">
        <v>-15.7</v>
      </c>
      <c r="Q21" s="17">
        <v>-15.7</v>
      </c>
      <c r="R21" s="17">
        <v>-15.2</v>
      </c>
      <c r="S21" s="17">
        <v>-16.3</v>
      </c>
      <c r="T21" s="17">
        <v>-18</v>
      </c>
      <c r="U21" s="19"/>
      <c r="V21" s="19"/>
      <c r="W21" s="19"/>
      <c r="X21" s="19"/>
      <c r="Y21" s="19"/>
      <c r="Z21" s="19"/>
      <c r="AA21" s="19"/>
      <c r="AB21" s="19"/>
      <c r="AC21" s="19"/>
      <c r="AD21" s="18"/>
      <c r="AE21" s="18"/>
      <c r="AF21" s="18"/>
      <c r="AG21" s="18"/>
      <c r="AH21" s="18"/>
      <c r="AI21" s="20"/>
      <c r="AJ21" s="20"/>
      <c r="AK21" s="20"/>
      <c r="AL21" s="20"/>
      <c r="AM21" s="19"/>
      <c r="AN21" s="19"/>
      <c r="AO21" s="19"/>
      <c r="AP21" s="19"/>
      <c r="AQ21" s="19"/>
      <c r="AR21" s="19"/>
      <c r="AS21" s="19"/>
      <c r="AT21" s="19"/>
      <c r="AU21" s="19"/>
      <c r="AV21" s="19"/>
      <c r="AW21" s="19"/>
      <c r="AX21" s="19"/>
      <c r="AY21" s="19"/>
      <c r="AZ21" s="19"/>
      <c r="BA21" s="19"/>
    </row>
    <row r="22" spans="1:53" s="21" customFormat="1" ht="14.25" customHeight="1" x14ac:dyDescent="0.2">
      <c r="A22" s="25">
        <v>9</v>
      </c>
      <c r="B22" s="15" t="s">
        <v>67</v>
      </c>
      <c r="C22" s="15" t="s">
        <v>56</v>
      </c>
      <c r="D22" s="15" t="s">
        <v>84</v>
      </c>
      <c r="E22" s="15" t="s">
        <v>65</v>
      </c>
      <c r="F22" s="15" t="s">
        <v>64</v>
      </c>
      <c r="G22" s="15" t="s">
        <v>65</v>
      </c>
      <c r="H22" s="15" t="s">
        <v>66</v>
      </c>
      <c r="I22" s="15" t="s">
        <v>64</v>
      </c>
      <c r="J22" s="24" t="s">
        <v>29</v>
      </c>
      <c r="K22" s="24" t="s">
        <v>19</v>
      </c>
      <c r="L22" s="17">
        <v>100</v>
      </c>
      <c r="M22" s="17">
        <v>100</v>
      </c>
      <c r="N22" s="17">
        <v>100</v>
      </c>
      <c r="O22" s="17">
        <v>100</v>
      </c>
      <c r="P22" s="17">
        <f>P23+P25</f>
        <v>152.19999999999999</v>
      </c>
      <c r="Q22" s="17">
        <f>Q23+Q25</f>
        <v>188</v>
      </c>
      <c r="R22" s="17">
        <f>R23+R25</f>
        <v>442.1</v>
      </c>
      <c r="S22" s="17">
        <f>S23+S25</f>
        <v>442.1</v>
      </c>
      <c r="T22" s="17">
        <f>T23+T25</f>
        <v>442.1</v>
      </c>
      <c r="U22" s="18"/>
      <c r="V22" s="18"/>
      <c r="W22" s="18"/>
      <c r="X22" s="18"/>
      <c r="Y22" s="18"/>
      <c r="Z22" s="19"/>
      <c r="AA22" s="19"/>
      <c r="AB22" s="19"/>
      <c r="AC22" s="19"/>
      <c r="AD22" s="18"/>
      <c r="AE22" s="18"/>
      <c r="AF22" s="20"/>
      <c r="AG22" s="20"/>
      <c r="AH22" s="20"/>
      <c r="AI22" s="20"/>
      <c r="AJ22" s="20"/>
      <c r="AK22" s="20"/>
      <c r="AL22" s="20"/>
      <c r="AM22" s="19"/>
      <c r="AN22" s="19"/>
      <c r="AO22" s="19"/>
      <c r="AP22" s="19"/>
      <c r="AQ22" s="19"/>
      <c r="AR22" s="19"/>
      <c r="AS22" s="19"/>
      <c r="AT22" s="19"/>
      <c r="AU22" s="19"/>
      <c r="AV22" s="19"/>
      <c r="AW22" s="19"/>
      <c r="AX22" s="19"/>
      <c r="AY22" s="19"/>
      <c r="AZ22" s="19"/>
      <c r="BA22" s="19"/>
    </row>
    <row r="23" spans="1:53" s="21" customFormat="1" ht="14.25" customHeight="1" x14ac:dyDescent="0.2">
      <c r="A23" s="25">
        <v>10</v>
      </c>
      <c r="B23" s="15" t="s">
        <v>67</v>
      </c>
      <c r="C23" s="15" t="s">
        <v>56</v>
      </c>
      <c r="D23" s="15" t="s">
        <v>84</v>
      </c>
      <c r="E23" s="15" t="s">
        <v>68</v>
      </c>
      <c r="F23" s="15" t="s">
        <v>64</v>
      </c>
      <c r="G23" s="15" t="s">
        <v>65</v>
      </c>
      <c r="H23" s="15" t="s">
        <v>66</v>
      </c>
      <c r="I23" s="15" t="s">
        <v>64</v>
      </c>
      <c r="J23" s="24" t="s">
        <v>30</v>
      </c>
      <c r="K23" s="24" t="s">
        <v>19</v>
      </c>
      <c r="L23" s="17">
        <v>100</v>
      </c>
      <c r="M23" s="17">
        <v>100</v>
      </c>
      <c r="N23" s="17">
        <v>100</v>
      </c>
      <c r="O23" s="17">
        <v>100</v>
      </c>
      <c r="P23" s="17">
        <f>P24</f>
        <v>68.099999999999994</v>
      </c>
      <c r="Q23" s="17">
        <f>Q24</f>
        <v>83</v>
      </c>
      <c r="R23" s="17">
        <f>R24</f>
        <v>304.7</v>
      </c>
      <c r="S23" s="17">
        <f t="shared" ref="S23:T23" si="3">S24</f>
        <v>304.7</v>
      </c>
      <c r="T23" s="17">
        <f t="shared" si="3"/>
        <v>304.7</v>
      </c>
      <c r="U23" s="19"/>
      <c r="V23" s="19"/>
      <c r="W23" s="19"/>
      <c r="X23" s="19"/>
      <c r="Y23" s="19"/>
      <c r="Z23" s="19"/>
      <c r="AA23" s="19"/>
      <c r="AB23" s="19"/>
      <c r="AC23" s="19"/>
      <c r="AD23" s="18"/>
      <c r="AE23" s="18"/>
      <c r="AF23" s="20"/>
      <c r="AG23" s="20"/>
      <c r="AH23" s="20"/>
      <c r="AI23" s="20"/>
      <c r="AJ23" s="20"/>
      <c r="AK23" s="20"/>
      <c r="AL23" s="20"/>
      <c r="AM23" s="19"/>
      <c r="AN23" s="19"/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19"/>
      <c r="AZ23" s="19"/>
      <c r="BA23" s="19"/>
    </row>
    <row r="24" spans="1:53" s="21" customFormat="1" ht="55.15" customHeight="1" x14ac:dyDescent="0.2">
      <c r="A24" s="25">
        <v>11</v>
      </c>
      <c r="B24" s="15" t="s">
        <v>67</v>
      </c>
      <c r="C24" s="15" t="s">
        <v>56</v>
      </c>
      <c r="D24" s="15" t="s">
        <v>84</v>
      </c>
      <c r="E24" s="15" t="s">
        <v>68</v>
      </c>
      <c r="F24" s="15" t="s">
        <v>74</v>
      </c>
      <c r="G24" s="15" t="s">
        <v>85</v>
      </c>
      <c r="H24" s="15" t="s">
        <v>66</v>
      </c>
      <c r="I24" s="15" t="s">
        <v>70</v>
      </c>
      <c r="J24" s="24" t="s">
        <v>31</v>
      </c>
      <c r="K24" s="24" t="s">
        <v>19</v>
      </c>
      <c r="L24" s="17">
        <v>100</v>
      </c>
      <c r="M24" s="17">
        <v>100</v>
      </c>
      <c r="N24" s="17">
        <v>100</v>
      </c>
      <c r="O24" s="17">
        <v>100</v>
      </c>
      <c r="P24" s="17">
        <v>68.099999999999994</v>
      </c>
      <c r="Q24" s="17">
        <v>83</v>
      </c>
      <c r="R24" s="17">
        <v>304.7</v>
      </c>
      <c r="S24" s="17">
        <v>304.7</v>
      </c>
      <c r="T24" s="17">
        <v>304.7</v>
      </c>
      <c r="U24" s="19"/>
      <c r="V24" s="19"/>
      <c r="W24" s="19"/>
      <c r="X24" s="19"/>
      <c r="Y24" s="19"/>
      <c r="Z24" s="19"/>
      <c r="AA24" s="19"/>
      <c r="AB24" s="19"/>
      <c r="AC24" s="19"/>
      <c r="AD24" s="18"/>
      <c r="AE24" s="18"/>
      <c r="AF24" s="20"/>
      <c r="AG24" s="20"/>
      <c r="AH24" s="20"/>
      <c r="AI24" s="20"/>
      <c r="AJ24" s="20"/>
      <c r="AK24" s="20"/>
      <c r="AL24" s="20"/>
      <c r="AM24" s="19"/>
      <c r="AN24" s="19"/>
      <c r="AO24" s="19"/>
      <c r="AP24" s="19"/>
      <c r="AQ24" s="19"/>
      <c r="AR24" s="19"/>
      <c r="AS24" s="19"/>
      <c r="AT24" s="19"/>
      <c r="AU24" s="19"/>
      <c r="AV24" s="19"/>
      <c r="AW24" s="19"/>
      <c r="AX24" s="19"/>
      <c r="AY24" s="19"/>
      <c r="AZ24" s="19"/>
      <c r="BA24" s="19"/>
    </row>
    <row r="25" spans="1:53" s="21" customFormat="1" ht="14.25" customHeight="1" x14ac:dyDescent="0.2">
      <c r="A25" s="25">
        <v>12</v>
      </c>
      <c r="B25" s="15" t="s">
        <v>67</v>
      </c>
      <c r="C25" s="15" t="s">
        <v>56</v>
      </c>
      <c r="D25" s="15" t="s">
        <v>84</v>
      </c>
      <c r="E25" s="15" t="s">
        <v>84</v>
      </c>
      <c r="F25" s="15" t="s">
        <v>64</v>
      </c>
      <c r="G25" s="15" t="s">
        <v>65</v>
      </c>
      <c r="H25" s="15" t="s">
        <v>66</v>
      </c>
      <c r="I25" s="15" t="s">
        <v>70</v>
      </c>
      <c r="J25" s="24" t="s">
        <v>32</v>
      </c>
      <c r="K25" s="24" t="s">
        <v>19</v>
      </c>
      <c r="L25" s="17">
        <v>100</v>
      </c>
      <c r="M25" s="17">
        <v>100</v>
      </c>
      <c r="N25" s="17">
        <v>100</v>
      </c>
      <c r="O25" s="17">
        <v>100</v>
      </c>
      <c r="P25" s="17">
        <f t="shared" ref="P25:T25" si="4">P26+P28</f>
        <v>84.100000000000009</v>
      </c>
      <c r="Q25" s="17">
        <f t="shared" ref="Q25" si="5">Q26+Q28</f>
        <v>105</v>
      </c>
      <c r="R25" s="17">
        <f t="shared" si="4"/>
        <v>137.4</v>
      </c>
      <c r="S25" s="17">
        <f t="shared" si="4"/>
        <v>137.4</v>
      </c>
      <c r="T25" s="17">
        <f t="shared" si="4"/>
        <v>137.4</v>
      </c>
      <c r="U25" s="18"/>
      <c r="V25" s="18"/>
      <c r="W25" s="18"/>
      <c r="X25" s="18"/>
      <c r="Y25" s="18"/>
      <c r="Z25" s="19"/>
      <c r="AA25" s="19"/>
      <c r="AB25" s="19"/>
      <c r="AC25" s="19"/>
      <c r="AD25" s="18"/>
      <c r="AE25" s="18"/>
      <c r="AF25" s="20"/>
      <c r="AG25" s="20"/>
      <c r="AH25" s="20"/>
      <c r="AI25" s="20"/>
      <c r="AJ25" s="20"/>
      <c r="AK25" s="20"/>
      <c r="AL25" s="20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</row>
    <row r="26" spans="1:53" s="21" customFormat="1" ht="14.25" customHeight="1" x14ac:dyDescent="0.2">
      <c r="A26" s="25">
        <v>13</v>
      </c>
      <c r="B26" s="15" t="s">
        <v>67</v>
      </c>
      <c r="C26" s="15" t="s">
        <v>56</v>
      </c>
      <c r="D26" s="15" t="s">
        <v>84</v>
      </c>
      <c r="E26" s="15" t="s">
        <v>84</v>
      </c>
      <c r="F26" s="15" t="s">
        <v>74</v>
      </c>
      <c r="G26" s="15" t="s">
        <v>65</v>
      </c>
      <c r="H26" s="15" t="s">
        <v>66</v>
      </c>
      <c r="I26" s="15" t="s">
        <v>70</v>
      </c>
      <c r="J26" s="24" t="s">
        <v>33</v>
      </c>
      <c r="K26" s="24" t="s">
        <v>19</v>
      </c>
      <c r="L26" s="17">
        <v>100</v>
      </c>
      <c r="M26" s="17">
        <v>100</v>
      </c>
      <c r="N26" s="17">
        <v>100</v>
      </c>
      <c r="O26" s="17">
        <v>100</v>
      </c>
      <c r="P26" s="17">
        <f>P27</f>
        <v>74.900000000000006</v>
      </c>
      <c r="Q26" s="17">
        <f>Q27</f>
        <v>92</v>
      </c>
      <c r="R26" s="17">
        <f>R27</f>
        <v>112.4</v>
      </c>
      <c r="S26" s="17">
        <f>S27</f>
        <v>112.4</v>
      </c>
      <c r="T26" s="17">
        <f>T27</f>
        <v>112.4</v>
      </c>
      <c r="U26" s="19"/>
      <c r="V26" s="19"/>
      <c r="W26" s="19"/>
      <c r="X26" s="19"/>
      <c r="Y26" s="19"/>
      <c r="Z26" s="19"/>
      <c r="AA26" s="19"/>
      <c r="AB26" s="19"/>
      <c r="AC26" s="19"/>
      <c r="AD26" s="18"/>
      <c r="AE26" s="18"/>
      <c r="AF26" s="20"/>
      <c r="AG26" s="20"/>
      <c r="AH26" s="20"/>
      <c r="AI26" s="20"/>
      <c r="AJ26" s="20"/>
      <c r="AK26" s="20"/>
      <c r="AL26" s="20"/>
      <c r="AM26" s="19"/>
      <c r="AN26" s="19"/>
      <c r="AO26" s="19"/>
      <c r="AP26" s="19"/>
      <c r="AQ26" s="19"/>
      <c r="AR26" s="19"/>
      <c r="AS26" s="19"/>
      <c r="AT26" s="19"/>
      <c r="AU26" s="19"/>
      <c r="AV26" s="19"/>
      <c r="AW26" s="19"/>
      <c r="AX26" s="19"/>
      <c r="AY26" s="19"/>
      <c r="AZ26" s="19"/>
      <c r="BA26" s="19"/>
    </row>
    <row r="27" spans="1:53" s="21" customFormat="1" ht="39" customHeight="1" x14ac:dyDescent="0.2">
      <c r="A27" s="25">
        <v>14</v>
      </c>
      <c r="B27" s="15" t="s">
        <v>67</v>
      </c>
      <c r="C27" s="15" t="s">
        <v>56</v>
      </c>
      <c r="D27" s="15" t="s">
        <v>84</v>
      </c>
      <c r="E27" s="15" t="s">
        <v>84</v>
      </c>
      <c r="F27" s="15" t="s">
        <v>86</v>
      </c>
      <c r="G27" s="15" t="s">
        <v>85</v>
      </c>
      <c r="H27" s="15" t="s">
        <v>66</v>
      </c>
      <c r="I27" s="15" t="s">
        <v>70</v>
      </c>
      <c r="J27" s="24" t="s">
        <v>34</v>
      </c>
      <c r="K27" s="24" t="s">
        <v>19</v>
      </c>
      <c r="L27" s="17">
        <v>100</v>
      </c>
      <c r="M27" s="17">
        <v>100</v>
      </c>
      <c r="N27" s="17">
        <v>100</v>
      </c>
      <c r="O27" s="17">
        <v>100</v>
      </c>
      <c r="P27" s="17">
        <v>74.900000000000006</v>
      </c>
      <c r="Q27" s="17">
        <v>92</v>
      </c>
      <c r="R27" s="17">
        <v>112.4</v>
      </c>
      <c r="S27" s="17">
        <v>112.4</v>
      </c>
      <c r="T27" s="17">
        <v>112.4</v>
      </c>
      <c r="U27" s="19"/>
      <c r="V27" s="19"/>
      <c r="W27" s="19"/>
      <c r="X27" s="19"/>
      <c r="Y27" s="19"/>
      <c r="Z27" s="19"/>
      <c r="AA27" s="19"/>
      <c r="AB27" s="19"/>
      <c r="AC27" s="19"/>
      <c r="AD27" s="18"/>
      <c r="AE27" s="18"/>
      <c r="AF27" s="20"/>
      <c r="AG27" s="20"/>
      <c r="AH27" s="20"/>
      <c r="AI27" s="20"/>
      <c r="AJ27" s="20"/>
      <c r="AK27" s="20"/>
      <c r="AL27" s="20"/>
      <c r="AM27" s="19"/>
      <c r="AN27" s="19"/>
      <c r="AO27" s="19"/>
      <c r="AP27" s="19"/>
      <c r="AQ27" s="19"/>
      <c r="AR27" s="19"/>
      <c r="AS27" s="19"/>
      <c r="AT27" s="19"/>
      <c r="AU27" s="19"/>
      <c r="AV27" s="19"/>
      <c r="AW27" s="19"/>
      <c r="AX27" s="19"/>
      <c r="AY27" s="19"/>
      <c r="AZ27" s="19"/>
      <c r="BA27" s="19"/>
    </row>
    <row r="28" spans="1:53" s="21" customFormat="1" ht="15" customHeight="1" x14ac:dyDescent="0.2">
      <c r="A28" s="25">
        <v>15</v>
      </c>
      <c r="B28" s="15" t="s">
        <v>67</v>
      </c>
      <c r="C28" s="15" t="s">
        <v>56</v>
      </c>
      <c r="D28" s="15" t="s">
        <v>84</v>
      </c>
      <c r="E28" s="15" t="s">
        <v>84</v>
      </c>
      <c r="F28" s="15" t="s">
        <v>76</v>
      </c>
      <c r="G28" s="15" t="s">
        <v>65</v>
      </c>
      <c r="H28" s="15" t="s">
        <v>66</v>
      </c>
      <c r="I28" s="15" t="s">
        <v>70</v>
      </c>
      <c r="J28" s="24" t="s">
        <v>35</v>
      </c>
      <c r="K28" s="24" t="s">
        <v>19</v>
      </c>
      <c r="L28" s="17">
        <v>100</v>
      </c>
      <c r="M28" s="17">
        <v>100</v>
      </c>
      <c r="N28" s="17">
        <v>100</v>
      </c>
      <c r="O28" s="17">
        <v>100</v>
      </c>
      <c r="P28" s="17">
        <f>P29</f>
        <v>9.1999999999999993</v>
      </c>
      <c r="Q28" s="17">
        <f>Q29</f>
        <v>13</v>
      </c>
      <c r="R28" s="17">
        <f>R29</f>
        <v>25</v>
      </c>
      <c r="S28" s="17">
        <f t="shared" ref="S28:T28" si="6">S29</f>
        <v>25</v>
      </c>
      <c r="T28" s="17">
        <f t="shared" si="6"/>
        <v>25</v>
      </c>
      <c r="U28" s="19"/>
      <c r="V28" s="19"/>
      <c r="W28" s="19"/>
      <c r="X28" s="19"/>
      <c r="Y28" s="19"/>
      <c r="Z28" s="19"/>
      <c r="AA28" s="19"/>
      <c r="AB28" s="19"/>
      <c r="AC28" s="19"/>
      <c r="AD28" s="18"/>
      <c r="AE28" s="18"/>
      <c r="AF28" s="20"/>
      <c r="AG28" s="20"/>
      <c r="AH28" s="20"/>
      <c r="AI28" s="20"/>
      <c r="AJ28" s="20"/>
      <c r="AK28" s="20"/>
      <c r="AL28" s="20"/>
      <c r="AM28" s="19"/>
      <c r="AN28" s="19"/>
      <c r="AO28" s="19"/>
      <c r="AP28" s="19"/>
      <c r="AQ28" s="19"/>
      <c r="AR28" s="19"/>
      <c r="AS28" s="19"/>
      <c r="AT28" s="19"/>
      <c r="AU28" s="19"/>
      <c r="AV28" s="19"/>
      <c r="AW28" s="19"/>
      <c r="AX28" s="19"/>
      <c r="AY28" s="19"/>
      <c r="AZ28" s="19"/>
      <c r="BA28" s="19"/>
    </row>
    <row r="29" spans="1:53" s="21" customFormat="1" ht="39" customHeight="1" x14ac:dyDescent="0.2">
      <c r="A29" s="25">
        <v>16</v>
      </c>
      <c r="B29" s="15" t="s">
        <v>67</v>
      </c>
      <c r="C29" s="15" t="s">
        <v>56</v>
      </c>
      <c r="D29" s="15" t="s">
        <v>84</v>
      </c>
      <c r="E29" s="15" t="s">
        <v>84</v>
      </c>
      <c r="F29" s="15" t="s">
        <v>87</v>
      </c>
      <c r="G29" s="15" t="s">
        <v>85</v>
      </c>
      <c r="H29" s="15" t="s">
        <v>66</v>
      </c>
      <c r="I29" s="15" t="s">
        <v>70</v>
      </c>
      <c r="J29" s="24" t="s">
        <v>36</v>
      </c>
      <c r="K29" s="24" t="s">
        <v>19</v>
      </c>
      <c r="L29" s="17">
        <v>100</v>
      </c>
      <c r="M29" s="17">
        <v>100</v>
      </c>
      <c r="N29" s="17">
        <v>100</v>
      </c>
      <c r="O29" s="17">
        <v>100</v>
      </c>
      <c r="P29" s="17">
        <v>9.1999999999999993</v>
      </c>
      <c r="Q29" s="17">
        <v>13</v>
      </c>
      <c r="R29" s="17">
        <v>25</v>
      </c>
      <c r="S29" s="17">
        <v>25</v>
      </c>
      <c r="T29" s="17">
        <v>25</v>
      </c>
      <c r="U29" s="19"/>
      <c r="V29" s="19"/>
      <c r="W29" s="19"/>
      <c r="X29" s="19"/>
      <c r="Y29" s="19"/>
      <c r="Z29" s="19"/>
      <c r="AA29" s="19"/>
      <c r="AB29" s="19"/>
      <c r="AC29" s="19"/>
      <c r="AD29" s="18"/>
      <c r="AE29" s="18"/>
      <c r="AF29" s="20"/>
      <c r="AG29" s="20"/>
      <c r="AH29" s="20"/>
      <c r="AI29" s="20"/>
      <c r="AJ29" s="20"/>
      <c r="AK29" s="20"/>
      <c r="AL29" s="20"/>
      <c r="AM29" s="19"/>
      <c r="AN29" s="19"/>
      <c r="AO29" s="19"/>
      <c r="AP29" s="19"/>
      <c r="AQ29" s="19"/>
      <c r="AR29" s="19"/>
      <c r="AS29" s="19"/>
      <c r="AT29" s="19"/>
      <c r="AU29" s="19"/>
      <c r="AV29" s="19"/>
      <c r="AW29" s="19"/>
      <c r="AX29" s="19"/>
      <c r="AY29" s="19"/>
      <c r="AZ29" s="19"/>
      <c r="BA29" s="19"/>
    </row>
    <row r="30" spans="1:53" s="21" customFormat="1" ht="19.5" customHeight="1" x14ac:dyDescent="0.2">
      <c r="A30" s="25">
        <v>17</v>
      </c>
      <c r="B30" s="15" t="s">
        <v>113</v>
      </c>
      <c r="C30" s="15" t="s">
        <v>56</v>
      </c>
      <c r="D30" s="15" t="s">
        <v>88</v>
      </c>
      <c r="E30" s="15" t="s">
        <v>65</v>
      </c>
      <c r="F30" s="15" t="s">
        <v>64</v>
      </c>
      <c r="G30" s="15" t="s">
        <v>65</v>
      </c>
      <c r="H30" s="15" t="s">
        <v>66</v>
      </c>
      <c r="I30" s="15" t="s">
        <v>64</v>
      </c>
      <c r="J30" s="24" t="s">
        <v>37</v>
      </c>
      <c r="K30" s="24" t="s">
        <v>112</v>
      </c>
      <c r="L30" s="17">
        <v>100</v>
      </c>
      <c r="M30" s="17">
        <v>100</v>
      </c>
      <c r="N30" s="17">
        <v>100</v>
      </c>
      <c r="O30" s="17">
        <v>100</v>
      </c>
      <c r="P30" s="17">
        <f t="shared" ref="P30:R31" si="7">P31</f>
        <v>26.1</v>
      </c>
      <c r="Q30" s="17">
        <f t="shared" si="7"/>
        <v>31</v>
      </c>
      <c r="R30" s="17">
        <f t="shared" si="7"/>
        <v>55</v>
      </c>
      <c r="S30" s="17">
        <f t="shared" ref="S30:T30" si="8">S31</f>
        <v>55</v>
      </c>
      <c r="T30" s="17">
        <f t="shared" si="8"/>
        <v>55</v>
      </c>
      <c r="U30" s="18"/>
      <c r="V30" s="18"/>
      <c r="W30" s="18"/>
      <c r="X30" s="18"/>
      <c r="Y30" s="18"/>
      <c r="Z30" s="19"/>
      <c r="AA30" s="19"/>
      <c r="AB30" s="19"/>
      <c r="AC30" s="19"/>
      <c r="AD30" s="18"/>
      <c r="AE30" s="18"/>
      <c r="AF30" s="20"/>
      <c r="AG30" s="20"/>
      <c r="AH30" s="20"/>
      <c r="AI30" s="20"/>
      <c r="AJ30" s="20"/>
      <c r="AK30" s="20"/>
      <c r="AL30" s="20"/>
      <c r="AM30" s="19"/>
      <c r="AN30" s="19"/>
      <c r="AO30" s="19"/>
      <c r="AP30" s="19"/>
      <c r="AQ30" s="19"/>
      <c r="AR30" s="19"/>
      <c r="AS30" s="19"/>
      <c r="AT30" s="19"/>
      <c r="AU30" s="19"/>
      <c r="AV30" s="19"/>
      <c r="AW30" s="19"/>
      <c r="AX30" s="19"/>
      <c r="AY30" s="19"/>
      <c r="AZ30" s="19"/>
      <c r="BA30" s="19"/>
    </row>
    <row r="31" spans="1:53" s="21" customFormat="1" ht="39.75" customHeight="1" x14ac:dyDescent="0.2">
      <c r="A31" s="25">
        <v>18</v>
      </c>
      <c r="B31" s="15" t="s">
        <v>113</v>
      </c>
      <c r="C31" s="15" t="s">
        <v>56</v>
      </c>
      <c r="D31" s="15" t="s">
        <v>88</v>
      </c>
      <c r="E31" s="15" t="s">
        <v>89</v>
      </c>
      <c r="F31" s="15" t="s">
        <v>64</v>
      </c>
      <c r="G31" s="15" t="s">
        <v>65</v>
      </c>
      <c r="H31" s="15" t="s">
        <v>66</v>
      </c>
      <c r="I31" s="15" t="s">
        <v>70</v>
      </c>
      <c r="J31" s="24" t="s">
        <v>38</v>
      </c>
      <c r="K31" s="24" t="s">
        <v>112</v>
      </c>
      <c r="L31" s="17">
        <v>100</v>
      </c>
      <c r="M31" s="17">
        <v>100</v>
      </c>
      <c r="N31" s="17">
        <v>100</v>
      </c>
      <c r="O31" s="17">
        <v>100</v>
      </c>
      <c r="P31" s="17">
        <f t="shared" si="7"/>
        <v>26.1</v>
      </c>
      <c r="Q31" s="17">
        <f t="shared" si="7"/>
        <v>31</v>
      </c>
      <c r="R31" s="17">
        <f t="shared" si="7"/>
        <v>55</v>
      </c>
      <c r="S31" s="17">
        <f t="shared" ref="S31:T31" si="9">S32</f>
        <v>55</v>
      </c>
      <c r="T31" s="17">
        <f t="shared" si="9"/>
        <v>55</v>
      </c>
      <c r="U31" s="19"/>
      <c r="V31" s="19"/>
      <c r="W31" s="19"/>
      <c r="X31" s="19"/>
      <c r="Y31" s="19"/>
      <c r="Z31" s="19"/>
      <c r="AA31" s="19"/>
      <c r="AB31" s="19"/>
      <c r="AC31" s="19"/>
      <c r="AD31" s="18"/>
      <c r="AE31" s="18"/>
      <c r="AF31" s="20"/>
      <c r="AG31" s="20"/>
      <c r="AH31" s="20"/>
      <c r="AI31" s="20"/>
      <c r="AJ31" s="20"/>
      <c r="AK31" s="20"/>
      <c r="AL31" s="20"/>
      <c r="AM31" s="19"/>
      <c r="AN31" s="19"/>
      <c r="AO31" s="19"/>
      <c r="AP31" s="19"/>
      <c r="AQ31" s="19"/>
      <c r="AR31" s="19"/>
      <c r="AS31" s="19"/>
      <c r="AT31" s="19"/>
      <c r="AU31" s="19"/>
      <c r="AV31" s="19"/>
      <c r="AW31" s="19"/>
      <c r="AX31" s="19"/>
      <c r="AY31" s="19"/>
      <c r="AZ31" s="19"/>
      <c r="BA31" s="19"/>
    </row>
    <row r="32" spans="1:53" s="21" customFormat="1" ht="78.75" customHeight="1" x14ac:dyDescent="0.2">
      <c r="A32" s="25">
        <v>19</v>
      </c>
      <c r="B32" s="15" t="s">
        <v>113</v>
      </c>
      <c r="C32" s="15" t="s">
        <v>56</v>
      </c>
      <c r="D32" s="15" t="s">
        <v>88</v>
      </c>
      <c r="E32" s="15" t="s">
        <v>89</v>
      </c>
      <c r="F32" s="15" t="s">
        <v>72</v>
      </c>
      <c r="G32" s="15" t="s">
        <v>68</v>
      </c>
      <c r="H32" s="15" t="s">
        <v>66</v>
      </c>
      <c r="I32" s="15" t="s">
        <v>70</v>
      </c>
      <c r="J32" s="24" t="s">
        <v>39</v>
      </c>
      <c r="K32" s="24" t="s">
        <v>112</v>
      </c>
      <c r="L32" s="17">
        <v>100</v>
      </c>
      <c r="M32" s="17">
        <v>100</v>
      </c>
      <c r="N32" s="17">
        <v>100</v>
      </c>
      <c r="O32" s="17">
        <v>100</v>
      </c>
      <c r="P32" s="17">
        <v>26.1</v>
      </c>
      <c r="Q32" s="17">
        <v>31</v>
      </c>
      <c r="R32" s="17">
        <v>55</v>
      </c>
      <c r="S32" s="17">
        <v>55</v>
      </c>
      <c r="T32" s="17">
        <v>55</v>
      </c>
      <c r="U32" s="19"/>
      <c r="V32" s="19"/>
      <c r="W32" s="19"/>
      <c r="X32" s="19"/>
      <c r="Y32" s="19"/>
      <c r="Z32" s="19"/>
      <c r="AA32" s="19"/>
      <c r="AB32" s="19"/>
      <c r="AC32" s="19"/>
      <c r="AD32" s="18"/>
      <c r="AE32" s="18"/>
      <c r="AF32" s="20"/>
      <c r="AG32" s="20"/>
      <c r="AH32" s="20"/>
      <c r="AI32" s="20"/>
      <c r="AJ32" s="20"/>
      <c r="AK32" s="20"/>
      <c r="AL32" s="20"/>
      <c r="AM32" s="19"/>
      <c r="AN32" s="19"/>
      <c r="AO32" s="19"/>
      <c r="AP32" s="19"/>
      <c r="AQ32" s="19"/>
      <c r="AR32" s="19"/>
      <c r="AS32" s="19"/>
      <c r="AT32" s="19"/>
      <c r="AU32" s="19"/>
      <c r="AV32" s="19"/>
      <c r="AW32" s="19"/>
      <c r="AX32" s="19"/>
      <c r="AY32" s="19"/>
      <c r="AZ32" s="19"/>
      <c r="BA32" s="19"/>
    </row>
    <row r="33" spans="1:53" s="21" customFormat="1" ht="38.25" x14ac:dyDescent="0.2">
      <c r="A33" s="25">
        <v>20</v>
      </c>
      <c r="B33" s="15" t="s">
        <v>113</v>
      </c>
      <c r="C33" s="15" t="s">
        <v>56</v>
      </c>
      <c r="D33" s="15" t="s">
        <v>90</v>
      </c>
      <c r="E33" s="15" t="s">
        <v>65</v>
      </c>
      <c r="F33" s="15" t="s">
        <v>64</v>
      </c>
      <c r="G33" s="15" t="s">
        <v>65</v>
      </c>
      <c r="H33" s="15" t="s">
        <v>66</v>
      </c>
      <c r="I33" s="15" t="s">
        <v>64</v>
      </c>
      <c r="J33" s="36" t="s">
        <v>141</v>
      </c>
      <c r="K33" s="24" t="s">
        <v>112</v>
      </c>
      <c r="L33" s="17">
        <v>100</v>
      </c>
      <c r="M33" s="17">
        <v>100</v>
      </c>
      <c r="N33" s="17">
        <v>100</v>
      </c>
      <c r="O33" s="17">
        <v>100</v>
      </c>
      <c r="P33" s="17">
        <f>P34+P37</f>
        <v>9.8000000000000007</v>
      </c>
      <c r="Q33" s="17">
        <f>Q34+Q37</f>
        <v>13</v>
      </c>
      <c r="R33" s="17">
        <f t="shared" ref="R33:T33" si="10">R34+R37</f>
        <v>20.399999999999999</v>
      </c>
      <c r="S33" s="17">
        <f t="shared" si="10"/>
        <v>20.399999999999999</v>
      </c>
      <c r="T33" s="17">
        <f t="shared" si="10"/>
        <v>20.399999999999999</v>
      </c>
      <c r="U33" s="19"/>
      <c r="V33" s="19"/>
      <c r="W33" s="19"/>
      <c r="X33" s="19"/>
      <c r="Y33" s="19"/>
      <c r="Z33" s="19"/>
      <c r="AA33" s="19"/>
      <c r="AB33" s="19"/>
      <c r="AC33" s="19"/>
      <c r="AD33" s="18"/>
      <c r="AE33" s="18"/>
      <c r="AF33" s="20"/>
      <c r="AG33" s="20"/>
      <c r="AH33" s="20"/>
      <c r="AI33" s="20"/>
      <c r="AJ33" s="20"/>
      <c r="AK33" s="20"/>
      <c r="AL33" s="20"/>
      <c r="AM33" s="19"/>
      <c r="AN33" s="19"/>
      <c r="AO33" s="19"/>
      <c r="AP33" s="19"/>
      <c r="AQ33" s="19"/>
      <c r="AR33" s="19"/>
      <c r="AS33" s="19"/>
      <c r="AT33" s="19"/>
      <c r="AU33" s="19"/>
      <c r="AV33" s="19"/>
      <c r="AW33" s="19"/>
      <c r="AX33" s="19"/>
      <c r="AY33" s="19"/>
      <c r="AZ33" s="19"/>
      <c r="BA33" s="19"/>
    </row>
    <row r="34" spans="1:53" s="21" customFormat="1" ht="91.5" customHeight="1" x14ac:dyDescent="0.2">
      <c r="A34" s="25">
        <v>21</v>
      </c>
      <c r="B34" s="15" t="s">
        <v>113</v>
      </c>
      <c r="C34" s="15" t="s">
        <v>56</v>
      </c>
      <c r="D34" s="15" t="s">
        <v>90</v>
      </c>
      <c r="E34" s="15" t="s">
        <v>91</v>
      </c>
      <c r="F34" s="15" t="s">
        <v>64</v>
      </c>
      <c r="G34" s="15" t="s">
        <v>65</v>
      </c>
      <c r="H34" s="15" t="s">
        <v>66</v>
      </c>
      <c r="I34" s="15" t="s">
        <v>93</v>
      </c>
      <c r="J34" s="24" t="s">
        <v>40</v>
      </c>
      <c r="K34" s="24" t="s">
        <v>112</v>
      </c>
      <c r="L34" s="17">
        <v>100</v>
      </c>
      <c r="M34" s="17">
        <v>100</v>
      </c>
      <c r="N34" s="17">
        <v>100</v>
      </c>
      <c r="O34" s="17">
        <v>100</v>
      </c>
      <c r="P34" s="17">
        <f t="shared" ref="P34:R35" si="11">P35</f>
        <v>0</v>
      </c>
      <c r="Q34" s="17">
        <f t="shared" si="11"/>
        <v>0</v>
      </c>
      <c r="R34" s="17">
        <f t="shared" si="11"/>
        <v>5.4</v>
      </c>
      <c r="S34" s="17">
        <f t="shared" ref="S34:T34" si="12">S35</f>
        <v>5.4</v>
      </c>
      <c r="T34" s="17">
        <f t="shared" si="12"/>
        <v>5.4</v>
      </c>
      <c r="U34" s="19"/>
      <c r="V34" s="19"/>
      <c r="W34" s="19"/>
      <c r="X34" s="19"/>
      <c r="Y34" s="19"/>
      <c r="Z34" s="19"/>
      <c r="AA34" s="19"/>
      <c r="AB34" s="19"/>
      <c r="AC34" s="19"/>
      <c r="AD34" s="18"/>
      <c r="AE34" s="18"/>
      <c r="AF34" s="20"/>
      <c r="AG34" s="20"/>
      <c r="AH34" s="20"/>
      <c r="AI34" s="20"/>
      <c r="AJ34" s="20"/>
      <c r="AK34" s="20"/>
      <c r="AL34" s="20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</row>
    <row r="35" spans="1:53" s="21" customFormat="1" ht="52.5" customHeight="1" x14ac:dyDescent="0.2">
      <c r="A35" s="25">
        <v>22</v>
      </c>
      <c r="B35" s="15" t="s">
        <v>113</v>
      </c>
      <c r="C35" s="15" t="s">
        <v>56</v>
      </c>
      <c r="D35" s="15" t="s">
        <v>90</v>
      </c>
      <c r="E35" s="15" t="s">
        <v>91</v>
      </c>
      <c r="F35" s="15" t="s">
        <v>92</v>
      </c>
      <c r="G35" s="15" t="s">
        <v>65</v>
      </c>
      <c r="H35" s="15" t="s">
        <v>66</v>
      </c>
      <c r="I35" s="15" t="s">
        <v>93</v>
      </c>
      <c r="J35" s="24" t="s">
        <v>41</v>
      </c>
      <c r="K35" s="24" t="s">
        <v>112</v>
      </c>
      <c r="L35" s="17">
        <v>100</v>
      </c>
      <c r="M35" s="17">
        <v>100</v>
      </c>
      <c r="N35" s="17">
        <v>100</v>
      </c>
      <c r="O35" s="17">
        <v>100</v>
      </c>
      <c r="P35" s="17">
        <f t="shared" si="11"/>
        <v>0</v>
      </c>
      <c r="Q35" s="17">
        <f t="shared" si="11"/>
        <v>0</v>
      </c>
      <c r="R35" s="17">
        <f t="shared" si="11"/>
        <v>5.4</v>
      </c>
      <c r="S35" s="17">
        <f t="shared" ref="S35:T35" si="13">S36</f>
        <v>5.4</v>
      </c>
      <c r="T35" s="17">
        <f t="shared" si="13"/>
        <v>5.4</v>
      </c>
      <c r="U35" s="19"/>
      <c r="V35" s="19"/>
      <c r="W35" s="19"/>
      <c r="X35" s="19"/>
      <c r="Y35" s="19"/>
      <c r="Z35" s="19"/>
      <c r="AA35" s="19"/>
      <c r="AB35" s="19"/>
      <c r="AC35" s="19"/>
      <c r="AD35" s="18"/>
      <c r="AE35" s="18"/>
      <c r="AF35" s="20"/>
      <c r="AG35" s="20"/>
      <c r="AH35" s="20"/>
      <c r="AI35" s="20"/>
      <c r="AJ35" s="20"/>
      <c r="AK35" s="20"/>
      <c r="AL35" s="20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</row>
    <row r="36" spans="1:53" s="21" customFormat="1" ht="39" customHeight="1" x14ac:dyDescent="0.2">
      <c r="A36" s="25">
        <v>23</v>
      </c>
      <c r="B36" s="15" t="s">
        <v>113</v>
      </c>
      <c r="C36" s="15" t="s">
        <v>56</v>
      </c>
      <c r="D36" s="15" t="s">
        <v>90</v>
      </c>
      <c r="E36" s="15" t="s">
        <v>91</v>
      </c>
      <c r="F36" s="15" t="s">
        <v>94</v>
      </c>
      <c r="G36" s="15" t="s">
        <v>85</v>
      </c>
      <c r="H36" s="15" t="s">
        <v>66</v>
      </c>
      <c r="I36" s="15" t="s">
        <v>93</v>
      </c>
      <c r="J36" s="24" t="s">
        <v>42</v>
      </c>
      <c r="K36" s="24" t="s">
        <v>112</v>
      </c>
      <c r="L36" s="17">
        <v>100</v>
      </c>
      <c r="M36" s="17">
        <v>100</v>
      </c>
      <c r="N36" s="17">
        <v>100</v>
      </c>
      <c r="O36" s="17">
        <v>100</v>
      </c>
      <c r="P36" s="17">
        <v>0</v>
      </c>
      <c r="Q36" s="17">
        <v>0</v>
      </c>
      <c r="R36" s="17">
        <v>5.4</v>
      </c>
      <c r="S36" s="17">
        <v>5.4</v>
      </c>
      <c r="T36" s="17">
        <v>5.4</v>
      </c>
      <c r="U36" s="19"/>
      <c r="V36" s="19"/>
      <c r="W36" s="19"/>
      <c r="X36" s="19"/>
      <c r="Y36" s="19"/>
      <c r="Z36" s="19"/>
      <c r="AA36" s="19"/>
      <c r="AB36" s="19"/>
      <c r="AC36" s="19"/>
      <c r="AD36" s="18"/>
      <c r="AE36" s="18"/>
      <c r="AF36" s="20"/>
      <c r="AG36" s="20"/>
      <c r="AH36" s="20"/>
      <c r="AI36" s="20"/>
      <c r="AJ36" s="20"/>
      <c r="AK36" s="20"/>
      <c r="AL36" s="20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</row>
    <row r="37" spans="1:53" s="34" customFormat="1" ht="72.75" customHeight="1" x14ac:dyDescent="0.2">
      <c r="A37" s="30">
        <v>24</v>
      </c>
      <c r="B37" s="15" t="s">
        <v>113</v>
      </c>
      <c r="C37" s="15" t="s">
        <v>56</v>
      </c>
      <c r="D37" s="15" t="s">
        <v>90</v>
      </c>
      <c r="E37" s="15" t="s">
        <v>139</v>
      </c>
      <c r="F37" s="15" t="s">
        <v>64</v>
      </c>
      <c r="G37" s="15" t="s">
        <v>65</v>
      </c>
      <c r="H37" s="15" t="s">
        <v>66</v>
      </c>
      <c r="I37" s="15" t="s">
        <v>64</v>
      </c>
      <c r="J37" s="37" t="s">
        <v>137</v>
      </c>
      <c r="K37" s="24" t="s">
        <v>112</v>
      </c>
      <c r="L37" s="17">
        <v>100</v>
      </c>
      <c r="M37" s="17">
        <v>100</v>
      </c>
      <c r="N37" s="17">
        <v>100</v>
      </c>
      <c r="O37" s="17">
        <v>100</v>
      </c>
      <c r="P37" s="35">
        <f>P38</f>
        <v>9.8000000000000007</v>
      </c>
      <c r="Q37" s="35">
        <f>Q38</f>
        <v>13</v>
      </c>
      <c r="R37" s="35">
        <f t="shared" ref="R37:T37" si="14">R38</f>
        <v>15</v>
      </c>
      <c r="S37" s="35">
        <f t="shared" si="14"/>
        <v>15</v>
      </c>
      <c r="T37" s="35">
        <f t="shared" si="14"/>
        <v>15</v>
      </c>
      <c r="U37" s="31"/>
      <c r="V37" s="31"/>
      <c r="W37" s="31"/>
      <c r="X37" s="31"/>
      <c r="Y37" s="31"/>
      <c r="Z37" s="31"/>
      <c r="AA37" s="31"/>
      <c r="AB37" s="31"/>
      <c r="AC37" s="31"/>
      <c r="AD37" s="32"/>
      <c r="AE37" s="32"/>
      <c r="AF37" s="33"/>
      <c r="AG37" s="33"/>
      <c r="AH37" s="33"/>
      <c r="AI37" s="33"/>
      <c r="AJ37" s="33"/>
      <c r="AK37" s="33"/>
      <c r="AL37" s="33"/>
      <c r="AM37" s="31"/>
      <c r="AN37" s="31"/>
      <c r="AO37" s="31"/>
      <c r="AP37" s="31"/>
      <c r="AQ37" s="31"/>
      <c r="AR37" s="31"/>
      <c r="AS37" s="31"/>
      <c r="AT37" s="31"/>
      <c r="AU37" s="31"/>
      <c r="AV37" s="31"/>
      <c r="AW37" s="31"/>
      <c r="AX37" s="31"/>
      <c r="AY37" s="31"/>
      <c r="AZ37" s="31"/>
      <c r="BA37" s="31"/>
    </row>
    <row r="38" spans="1:53" s="34" customFormat="1" ht="72" customHeight="1" x14ac:dyDescent="0.2">
      <c r="A38" s="30">
        <v>25</v>
      </c>
      <c r="B38" s="15" t="s">
        <v>113</v>
      </c>
      <c r="C38" s="15" t="s">
        <v>56</v>
      </c>
      <c r="D38" s="15" t="s">
        <v>90</v>
      </c>
      <c r="E38" s="15" t="s">
        <v>139</v>
      </c>
      <c r="F38" s="15" t="s">
        <v>76</v>
      </c>
      <c r="G38" s="15" t="s">
        <v>65</v>
      </c>
      <c r="H38" s="15" t="s">
        <v>66</v>
      </c>
      <c r="I38" s="15" t="s">
        <v>93</v>
      </c>
      <c r="J38" s="37" t="s">
        <v>138</v>
      </c>
      <c r="K38" s="24" t="s">
        <v>112</v>
      </c>
      <c r="L38" s="17">
        <v>100</v>
      </c>
      <c r="M38" s="17">
        <v>100</v>
      </c>
      <c r="N38" s="17">
        <v>100</v>
      </c>
      <c r="O38" s="17">
        <v>100</v>
      </c>
      <c r="P38" s="35">
        <f>P39</f>
        <v>9.8000000000000007</v>
      </c>
      <c r="Q38" s="35">
        <f>Q39</f>
        <v>13</v>
      </c>
      <c r="R38" s="35">
        <f t="shared" ref="R38:T38" si="15">R39</f>
        <v>15</v>
      </c>
      <c r="S38" s="35">
        <f t="shared" si="15"/>
        <v>15</v>
      </c>
      <c r="T38" s="35">
        <f t="shared" si="15"/>
        <v>15</v>
      </c>
      <c r="U38" s="31"/>
      <c r="V38" s="31"/>
      <c r="W38" s="31"/>
      <c r="X38" s="31"/>
      <c r="Y38" s="31"/>
      <c r="Z38" s="31"/>
      <c r="AA38" s="31"/>
      <c r="AB38" s="31"/>
      <c r="AC38" s="31"/>
      <c r="AD38" s="32"/>
      <c r="AE38" s="32"/>
      <c r="AF38" s="33"/>
      <c r="AG38" s="33"/>
      <c r="AH38" s="33"/>
      <c r="AI38" s="33"/>
      <c r="AJ38" s="33"/>
      <c r="AK38" s="33"/>
      <c r="AL38" s="33"/>
      <c r="AM38" s="31"/>
      <c r="AN38" s="31"/>
      <c r="AO38" s="31"/>
      <c r="AP38" s="31"/>
      <c r="AQ38" s="31"/>
      <c r="AR38" s="31"/>
      <c r="AS38" s="31"/>
      <c r="AT38" s="31"/>
      <c r="AU38" s="31"/>
      <c r="AV38" s="31"/>
      <c r="AW38" s="31"/>
      <c r="AX38" s="31"/>
      <c r="AY38" s="31"/>
      <c r="AZ38" s="31"/>
      <c r="BA38" s="31"/>
    </row>
    <row r="39" spans="1:53" s="34" customFormat="1" ht="72" x14ac:dyDescent="0.2">
      <c r="A39" s="30">
        <v>26</v>
      </c>
      <c r="B39" s="15" t="s">
        <v>113</v>
      </c>
      <c r="C39" s="15" t="s">
        <v>56</v>
      </c>
      <c r="D39" s="15" t="s">
        <v>90</v>
      </c>
      <c r="E39" s="15" t="s">
        <v>139</v>
      </c>
      <c r="F39" s="15" t="s">
        <v>140</v>
      </c>
      <c r="G39" s="15" t="s">
        <v>85</v>
      </c>
      <c r="H39" s="15" t="s">
        <v>66</v>
      </c>
      <c r="I39" s="15" t="s">
        <v>93</v>
      </c>
      <c r="J39" s="44" t="s">
        <v>136</v>
      </c>
      <c r="K39" s="24" t="s">
        <v>112</v>
      </c>
      <c r="L39" s="17">
        <v>100</v>
      </c>
      <c r="M39" s="17">
        <v>100</v>
      </c>
      <c r="N39" s="17">
        <v>100</v>
      </c>
      <c r="O39" s="17">
        <v>100</v>
      </c>
      <c r="P39" s="35">
        <v>9.8000000000000007</v>
      </c>
      <c r="Q39" s="35">
        <v>13</v>
      </c>
      <c r="R39" s="35">
        <v>15</v>
      </c>
      <c r="S39" s="35">
        <v>15</v>
      </c>
      <c r="T39" s="35">
        <v>15</v>
      </c>
      <c r="U39" s="31"/>
      <c r="V39" s="31"/>
      <c r="W39" s="31"/>
      <c r="X39" s="31"/>
      <c r="Y39" s="31"/>
      <c r="Z39" s="31"/>
      <c r="AA39" s="31"/>
      <c r="AB39" s="31"/>
      <c r="AC39" s="31"/>
      <c r="AD39" s="32"/>
      <c r="AE39" s="32"/>
      <c r="AF39" s="33"/>
      <c r="AG39" s="33"/>
      <c r="AH39" s="33"/>
      <c r="AI39" s="33"/>
      <c r="AJ39" s="33"/>
      <c r="AK39" s="33"/>
      <c r="AL39" s="33"/>
      <c r="AM39" s="31"/>
      <c r="AN39" s="31"/>
      <c r="AO39" s="31"/>
      <c r="AP39" s="31"/>
      <c r="AQ39" s="31"/>
      <c r="AR39" s="31"/>
      <c r="AS39" s="31"/>
      <c r="AT39" s="31"/>
      <c r="AU39" s="31"/>
      <c r="AV39" s="31"/>
      <c r="AW39" s="31"/>
      <c r="AX39" s="31"/>
      <c r="AY39" s="31"/>
      <c r="AZ39" s="31"/>
      <c r="BA39" s="31"/>
    </row>
    <row r="40" spans="1:53" s="21" customFormat="1" ht="39" customHeight="1" x14ac:dyDescent="0.2">
      <c r="A40" s="25">
        <v>27</v>
      </c>
      <c r="B40" s="26" t="s">
        <v>113</v>
      </c>
      <c r="C40" s="26" t="s">
        <v>56</v>
      </c>
      <c r="D40" s="26" t="s">
        <v>117</v>
      </c>
      <c r="E40" s="26" t="s">
        <v>65</v>
      </c>
      <c r="F40" s="26" t="s">
        <v>64</v>
      </c>
      <c r="G40" s="26" t="s">
        <v>65</v>
      </c>
      <c r="H40" s="26" t="s">
        <v>66</v>
      </c>
      <c r="I40" s="26" t="s">
        <v>64</v>
      </c>
      <c r="J40" s="27" t="s">
        <v>114</v>
      </c>
      <c r="K40" s="24" t="s">
        <v>112</v>
      </c>
      <c r="L40" s="17">
        <v>100</v>
      </c>
      <c r="M40" s="17">
        <v>100</v>
      </c>
      <c r="N40" s="17">
        <v>100</v>
      </c>
      <c r="O40" s="17">
        <v>100</v>
      </c>
      <c r="P40" s="17">
        <f t="shared" ref="P40:R41" si="16">P41</f>
        <v>0</v>
      </c>
      <c r="Q40" s="17">
        <f t="shared" si="16"/>
        <v>6.4</v>
      </c>
      <c r="R40" s="17">
        <f t="shared" si="16"/>
        <v>6.7</v>
      </c>
      <c r="S40" s="17">
        <f t="shared" ref="S40:T40" si="17">S41</f>
        <v>6.9</v>
      </c>
      <c r="T40" s="17">
        <f t="shared" si="17"/>
        <v>7.2</v>
      </c>
      <c r="U40" s="19"/>
      <c r="V40" s="19"/>
      <c r="W40" s="19"/>
      <c r="X40" s="19"/>
      <c r="Y40" s="19"/>
      <c r="Z40" s="19"/>
      <c r="AA40" s="19"/>
      <c r="AB40" s="19"/>
      <c r="AC40" s="19"/>
      <c r="AD40" s="18"/>
      <c r="AE40" s="18"/>
      <c r="AF40" s="20"/>
      <c r="AG40" s="20"/>
      <c r="AH40" s="20"/>
      <c r="AI40" s="20"/>
      <c r="AJ40" s="20"/>
      <c r="AK40" s="20"/>
      <c r="AL40" s="20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</row>
    <row r="41" spans="1:53" s="21" customFormat="1" ht="20.25" customHeight="1" x14ac:dyDescent="0.2">
      <c r="A41" s="25">
        <v>28</v>
      </c>
      <c r="B41" s="26" t="s">
        <v>113</v>
      </c>
      <c r="C41" s="26" t="s">
        <v>56</v>
      </c>
      <c r="D41" s="26" t="s">
        <v>117</v>
      </c>
      <c r="E41" s="26" t="s">
        <v>91</v>
      </c>
      <c r="F41" s="26" t="s">
        <v>118</v>
      </c>
      <c r="G41" s="26" t="s">
        <v>65</v>
      </c>
      <c r="H41" s="26" t="s">
        <v>66</v>
      </c>
      <c r="I41" s="26" t="s">
        <v>119</v>
      </c>
      <c r="J41" s="27" t="s">
        <v>115</v>
      </c>
      <c r="K41" s="24" t="s">
        <v>112</v>
      </c>
      <c r="L41" s="17">
        <v>100</v>
      </c>
      <c r="M41" s="17">
        <v>100</v>
      </c>
      <c r="N41" s="17">
        <v>100</v>
      </c>
      <c r="O41" s="17">
        <v>100</v>
      </c>
      <c r="P41" s="17">
        <f t="shared" si="16"/>
        <v>0</v>
      </c>
      <c r="Q41" s="17">
        <f t="shared" si="16"/>
        <v>6.4</v>
      </c>
      <c r="R41" s="17">
        <f t="shared" si="16"/>
        <v>6.7</v>
      </c>
      <c r="S41" s="17">
        <f t="shared" ref="S41:T41" si="18">S42</f>
        <v>6.9</v>
      </c>
      <c r="T41" s="17">
        <f t="shared" si="18"/>
        <v>7.2</v>
      </c>
      <c r="U41" s="19"/>
      <c r="V41" s="19"/>
      <c r="W41" s="19"/>
      <c r="X41" s="19"/>
      <c r="Y41" s="19"/>
      <c r="Z41" s="19"/>
      <c r="AA41" s="19"/>
      <c r="AB41" s="19"/>
      <c r="AC41" s="19"/>
      <c r="AD41" s="18"/>
      <c r="AE41" s="18"/>
      <c r="AF41" s="20"/>
      <c r="AG41" s="20"/>
      <c r="AH41" s="20"/>
      <c r="AI41" s="20"/>
      <c r="AJ41" s="20"/>
      <c r="AK41" s="20"/>
      <c r="AL41" s="20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</row>
    <row r="42" spans="1:53" s="21" customFormat="1" ht="30" customHeight="1" x14ac:dyDescent="0.2">
      <c r="A42" s="25">
        <v>29</v>
      </c>
      <c r="B42" s="26" t="s">
        <v>113</v>
      </c>
      <c r="C42" s="26" t="s">
        <v>56</v>
      </c>
      <c r="D42" s="26" t="s">
        <v>117</v>
      </c>
      <c r="E42" s="26" t="s">
        <v>69</v>
      </c>
      <c r="F42" s="26" t="s">
        <v>120</v>
      </c>
      <c r="G42" s="26" t="s">
        <v>85</v>
      </c>
      <c r="H42" s="26" t="s">
        <v>66</v>
      </c>
      <c r="I42" s="26" t="s">
        <v>119</v>
      </c>
      <c r="J42" s="27" t="s">
        <v>116</v>
      </c>
      <c r="K42" s="24" t="s">
        <v>112</v>
      </c>
      <c r="L42" s="17">
        <v>100</v>
      </c>
      <c r="M42" s="17">
        <v>100</v>
      </c>
      <c r="N42" s="17">
        <v>100</v>
      </c>
      <c r="O42" s="17">
        <v>100</v>
      </c>
      <c r="P42" s="17">
        <v>0</v>
      </c>
      <c r="Q42" s="17">
        <v>6.4</v>
      </c>
      <c r="R42" s="17">
        <v>6.7</v>
      </c>
      <c r="S42" s="17">
        <v>6.9</v>
      </c>
      <c r="T42" s="17">
        <v>7.2</v>
      </c>
      <c r="U42" s="19"/>
      <c r="V42" s="19"/>
      <c r="W42" s="19"/>
      <c r="X42" s="19"/>
      <c r="Y42" s="19"/>
      <c r="Z42" s="19"/>
      <c r="AA42" s="19"/>
      <c r="AB42" s="19"/>
      <c r="AC42" s="19"/>
      <c r="AD42" s="18"/>
      <c r="AE42" s="18"/>
      <c r="AF42" s="20"/>
      <c r="AG42" s="20"/>
      <c r="AH42" s="20"/>
      <c r="AI42" s="20"/>
      <c r="AJ42" s="20"/>
      <c r="AK42" s="20"/>
      <c r="AL42" s="20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</row>
    <row r="43" spans="1:53" s="21" customFormat="1" ht="24" customHeight="1" x14ac:dyDescent="0.2">
      <c r="A43" s="25">
        <v>30</v>
      </c>
      <c r="B43" s="26" t="s">
        <v>113</v>
      </c>
      <c r="C43" s="26" t="s">
        <v>56</v>
      </c>
      <c r="D43" s="26" t="s">
        <v>124</v>
      </c>
      <c r="E43" s="26" t="s">
        <v>65</v>
      </c>
      <c r="F43" s="26" t="s">
        <v>64</v>
      </c>
      <c r="G43" s="26" t="s">
        <v>65</v>
      </c>
      <c r="H43" s="26" t="s">
        <v>66</v>
      </c>
      <c r="I43" s="26" t="s">
        <v>64</v>
      </c>
      <c r="J43" s="27" t="s">
        <v>123</v>
      </c>
      <c r="K43" s="24" t="s">
        <v>112</v>
      </c>
      <c r="L43" s="17">
        <v>100</v>
      </c>
      <c r="M43" s="17">
        <v>100</v>
      </c>
      <c r="N43" s="17">
        <v>100</v>
      </c>
      <c r="O43" s="17">
        <v>100</v>
      </c>
      <c r="P43" s="17">
        <f>P44</f>
        <v>2.1</v>
      </c>
      <c r="Q43" s="17">
        <f>Q44</f>
        <v>2.5</v>
      </c>
      <c r="R43" s="17">
        <f t="shared" ref="R43:T43" si="19">R44</f>
        <v>0</v>
      </c>
      <c r="S43" s="17">
        <f t="shared" si="19"/>
        <v>0</v>
      </c>
      <c r="T43" s="17">
        <f t="shared" si="19"/>
        <v>0</v>
      </c>
      <c r="U43" s="19"/>
      <c r="V43" s="19"/>
      <c r="W43" s="19"/>
      <c r="X43" s="19"/>
      <c r="Y43" s="19"/>
      <c r="Z43" s="19"/>
      <c r="AA43" s="19"/>
      <c r="AB43" s="19"/>
      <c r="AC43" s="19"/>
      <c r="AD43" s="18"/>
      <c r="AE43" s="18"/>
      <c r="AF43" s="20"/>
      <c r="AG43" s="20"/>
      <c r="AH43" s="20"/>
      <c r="AI43" s="20"/>
      <c r="AJ43" s="20"/>
      <c r="AK43" s="20"/>
      <c r="AL43" s="20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9"/>
    </row>
    <row r="44" spans="1:53" s="21" customFormat="1" ht="30" customHeight="1" x14ac:dyDescent="0.2">
      <c r="A44" s="25">
        <v>31</v>
      </c>
      <c r="B44" s="26" t="s">
        <v>113</v>
      </c>
      <c r="C44" s="26" t="s">
        <v>56</v>
      </c>
      <c r="D44" s="26" t="s">
        <v>124</v>
      </c>
      <c r="E44" s="26" t="s">
        <v>84</v>
      </c>
      <c r="F44" s="26" t="s">
        <v>64</v>
      </c>
      <c r="G44" s="26" t="s">
        <v>65</v>
      </c>
      <c r="H44" s="26" t="s">
        <v>66</v>
      </c>
      <c r="I44" s="26" t="s">
        <v>126</v>
      </c>
      <c r="J44" s="27" t="s">
        <v>122</v>
      </c>
      <c r="K44" s="24" t="s">
        <v>112</v>
      </c>
      <c r="L44" s="17">
        <v>100</v>
      </c>
      <c r="M44" s="17">
        <v>100</v>
      </c>
      <c r="N44" s="17">
        <v>100</v>
      </c>
      <c r="O44" s="17">
        <v>100</v>
      </c>
      <c r="P44" s="17">
        <f>P45</f>
        <v>2.1</v>
      </c>
      <c r="Q44" s="17">
        <f>Q45</f>
        <v>2.5</v>
      </c>
      <c r="R44" s="17">
        <f t="shared" ref="R44:T44" si="20">R45</f>
        <v>0</v>
      </c>
      <c r="S44" s="17">
        <f t="shared" si="20"/>
        <v>0</v>
      </c>
      <c r="T44" s="17">
        <f t="shared" si="20"/>
        <v>0</v>
      </c>
      <c r="U44" s="19"/>
      <c r="V44" s="19"/>
      <c r="W44" s="19"/>
      <c r="X44" s="19"/>
      <c r="Y44" s="19"/>
      <c r="Z44" s="19"/>
      <c r="AA44" s="19"/>
      <c r="AB44" s="19"/>
      <c r="AC44" s="19"/>
      <c r="AD44" s="18"/>
      <c r="AE44" s="18"/>
      <c r="AF44" s="20"/>
      <c r="AG44" s="20"/>
      <c r="AH44" s="20"/>
      <c r="AI44" s="20"/>
      <c r="AJ44" s="20"/>
      <c r="AK44" s="20"/>
      <c r="AL44" s="20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</row>
    <row r="45" spans="1:53" s="21" customFormat="1" ht="51" customHeight="1" x14ac:dyDescent="0.2">
      <c r="A45" s="25">
        <v>32</v>
      </c>
      <c r="B45" s="26" t="s">
        <v>113</v>
      </c>
      <c r="C45" s="26" t="s">
        <v>56</v>
      </c>
      <c r="D45" s="26" t="s">
        <v>124</v>
      </c>
      <c r="E45" s="26" t="s">
        <v>84</v>
      </c>
      <c r="F45" s="26" t="s">
        <v>125</v>
      </c>
      <c r="G45" s="26" t="s">
        <v>85</v>
      </c>
      <c r="H45" s="26" t="s">
        <v>66</v>
      </c>
      <c r="I45" s="26" t="s">
        <v>126</v>
      </c>
      <c r="J45" s="27" t="s">
        <v>121</v>
      </c>
      <c r="K45" s="24" t="s">
        <v>112</v>
      </c>
      <c r="L45" s="17">
        <v>100</v>
      </c>
      <c r="M45" s="17">
        <v>100</v>
      </c>
      <c r="N45" s="17">
        <v>100</v>
      </c>
      <c r="O45" s="17">
        <v>100</v>
      </c>
      <c r="P45" s="17">
        <v>2.1</v>
      </c>
      <c r="Q45" s="17">
        <v>2.5</v>
      </c>
      <c r="R45" s="17">
        <v>0</v>
      </c>
      <c r="S45" s="17">
        <v>0</v>
      </c>
      <c r="T45" s="17"/>
      <c r="U45" s="19"/>
      <c r="V45" s="19"/>
      <c r="W45" s="19"/>
      <c r="X45" s="19"/>
      <c r="Y45" s="19"/>
      <c r="Z45" s="19"/>
      <c r="AA45" s="19"/>
      <c r="AB45" s="19"/>
      <c r="AC45" s="19"/>
      <c r="AD45" s="18"/>
      <c r="AE45" s="18"/>
      <c r="AF45" s="20"/>
      <c r="AG45" s="20"/>
      <c r="AH45" s="20"/>
      <c r="AI45" s="20"/>
      <c r="AJ45" s="20"/>
      <c r="AK45" s="20"/>
      <c r="AL45" s="20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</row>
    <row r="46" spans="1:53" s="21" customFormat="1" ht="20.25" customHeight="1" x14ac:dyDescent="0.2">
      <c r="A46" s="25">
        <v>33</v>
      </c>
      <c r="B46" s="15" t="s">
        <v>113</v>
      </c>
      <c r="C46" s="15" t="s">
        <v>56</v>
      </c>
      <c r="D46" s="15" t="s">
        <v>95</v>
      </c>
      <c r="E46" s="15" t="s">
        <v>65</v>
      </c>
      <c r="F46" s="15" t="s">
        <v>64</v>
      </c>
      <c r="G46" s="15" t="s">
        <v>65</v>
      </c>
      <c r="H46" s="15" t="s">
        <v>66</v>
      </c>
      <c r="I46" s="15" t="s">
        <v>64</v>
      </c>
      <c r="J46" s="43" t="s">
        <v>132</v>
      </c>
      <c r="K46" s="24" t="s">
        <v>112</v>
      </c>
      <c r="L46" s="17">
        <v>100</v>
      </c>
      <c r="M46" s="17">
        <v>100</v>
      </c>
      <c r="N46" s="17">
        <v>100</v>
      </c>
      <c r="O46" s="17">
        <v>100</v>
      </c>
      <c r="P46" s="17">
        <f t="shared" ref="P46:T47" si="21">P47</f>
        <v>1.1000000000000001</v>
      </c>
      <c r="Q46" s="17">
        <f t="shared" si="21"/>
        <v>1.1000000000000001</v>
      </c>
      <c r="R46" s="17">
        <f t="shared" si="21"/>
        <v>0</v>
      </c>
      <c r="S46" s="17">
        <f t="shared" si="21"/>
        <v>310.2</v>
      </c>
      <c r="T46" s="17">
        <f t="shared" si="21"/>
        <v>606.5</v>
      </c>
      <c r="U46" s="18"/>
      <c r="V46" s="18"/>
      <c r="W46" s="18"/>
      <c r="X46" s="18"/>
      <c r="Y46" s="18"/>
      <c r="Z46" s="19"/>
      <c r="AA46" s="19"/>
      <c r="AB46" s="19"/>
      <c r="AC46" s="19"/>
      <c r="AD46" s="18"/>
      <c r="AE46" s="18"/>
      <c r="AF46" s="20"/>
      <c r="AG46" s="20"/>
      <c r="AH46" s="20"/>
      <c r="AI46" s="20"/>
      <c r="AJ46" s="20"/>
      <c r="AK46" s="20"/>
      <c r="AL46" s="20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8"/>
      <c r="AY46" s="18"/>
      <c r="AZ46" s="19"/>
      <c r="BA46" s="19"/>
    </row>
    <row r="47" spans="1:53" s="21" customFormat="1" ht="19.5" customHeight="1" x14ac:dyDescent="0.2">
      <c r="A47" s="25">
        <v>34</v>
      </c>
      <c r="B47" s="15" t="s">
        <v>113</v>
      </c>
      <c r="C47" s="15" t="s">
        <v>56</v>
      </c>
      <c r="D47" s="15" t="s">
        <v>95</v>
      </c>
      <c r="E47" s="15" t="s">
        <v>91</v>
      </c>
      <c r="F47" s="15" t="s">
        <v>64</v>
      </c>
      <c r="G47" s="15" t="s">
        <v>65</v>
      </c>
      <c r="H47" s="15" t="s">
        <v>66</v>
      </c>
      <c r="I47" s="15" t="s">
        <v>64</v>
      </c>
      <c r="J47" s="43" t="s">
        <v>133</v>
      </c>
      <c r="K47" s="24" t="s">
        <v>112</v>
      </c>
      <c r="L47" s="17">
        <v>100</v>
      </c>
      <c r="M47" s="17">
        <v>100</v>
      </c>
      <c r="N47" s="17">
        <v>100</v>
      </c>
      <c r="O47" s="17">
        <v>100</v>
      </c>
      <c r="P47" s="17">
        <f t="shared" si="21"/>
        <v>1.1000000000000001</v>
      </c>
      <c r="Q47" s="17">
        <f t="shared" si="21"/>
        <v>1.1000000000000001</v>
      </c>
      <c r="R47" s="17">
        <f t="shared" si="21"/>
        <v>0</v>
      </c>
      <c r="S47" s="17">
        <f t="shared" si="21"/>
        <v>310.2</v>
      </c>
      <c r="T47" s="17">
        <f t="shared" si="21"/>
        <v>606.5</v>
      </c>
      <c r="U47" s="19"/>
      <c r="V47" s="19"/>
      <c r="W47" s="19"/>
      <c r="X47" s="19"/>
      <c r="Y47" s="19"/>
      <c r="Z47" s="19"/>
      <c r="AA47" s="19"/>
      <c r="AB47" s="19"/>
      <c r="AC47" s="19"/>
      <c r="AD47" s="18"/>
      <c r="AE47" s="18"/>
      <c r="AF47" s="20"/>
      <c r="AG47" s="20"/>
      <c r="AH47" s="20"/>
      <c r="AI47" s="20"/>
      <c r="AJ47" s="20"/>
      <c r="AK47" s="20"/>
      <c r="AL47" s="20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8"/>
      <c r="AY47" s="18"/>
      <c r="AZ47" s="19"/>
      <c r="BA47" s="19"/>
    </row>
    <row r="48" spans="1:53" s="21" customFormat="1" ht="19.5" customHeight="1" x14ac:dyDescent="0.2">
      <c r="A48" s="25">
        <v>35</v>
      </c>
      <c r="B48" s="15" t="s">
        <v>113</v>
      </c>
      <c r="C48" s="15" t="s">
        <v>56</v>
      </c>
      <c r="D48" s="15" t="s">
        <v>95</v>
      </c>
      <c r="E48" s="15" t="s">
        <v>91</v>
      </c>
      <c r="F48" s="15" t="s">
        <v>96</v>
      </c>
      <c r="G48" s="15" t="s">
        <v>85</v>
      </c>
      <c r="H48" s="15" t="s">
        <v>66</v>
      </c>
      <c r="I48" s="15" t="s">
        <v>97</v>
      </c>
      <c r="J48" s="43" t="s">
        <v>134</v>
      </c>
      <c r="K48" s="24" t="s">
        <v>112</v>
      </c>
      <c r="L48" s="17">
        <v>100</v>
      </c>
      <c r="M48" s="17">
        <v>100</v>
      </c>
      <c r="N48" s="17">
        <v>100</v>
      </c>
      <c r="O48" s="17">
        <v>100</v>
      </c>
      <c r="P48" s="17">
        <v>1.1000000000000001</v>
      </c>
      <c r="Q48" s="17">
        <v>1.1000000000000001</v>
      </c>
      <c r="R48" s="17">
        <v>0</v>
      </c>
      <c r="S48" s="17">
        <v>310.2</v>
      </c>
      <c r="T48" s="17">
        <v>606.5</v>
      </c>
      <c r="U48" s="19"/>
      <c r="V48" s="19"/>
      <c r="W48" s="19"/>
      <c r="X48" s="19"/>
      <c r="Y48" s="19"/>
      <c r="Z48" s="19"/>
      <c r="AA48" s="19"/>
      <c r="AB48" s="19"/>
      <c r="AC48" s="19"/>
      <c r="AD48" s="18"/>
      <c r="AE48" s="18"/>
      <c r="AF48" s="20"/>
      <c r="AG48" s="20"/>
      <c r="AH48" s="20"/>
      <c r="AI48" s="20"/>
      <c r="AJ48" s="20"/>
      <c r="AK48" s="20"/>
      <c r="AL48" s="20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</row>
    <row r="49" spans="1:53" s="21" customFormat="1" ht="19.5" customHeight="1" x14ac:dyDescent="0.2">
      <c r="A49" s="25">
        <v>36</v>
      </c>
      <c r="B49" s="15" t="s">
        <v>113</v>
      </c>
      <c r="C49" s="15" t="s">
        <v>57</v>
      </c>
      <c r="D49" s="15" t="s">
        <v>65</v>
      </c>
      <c r="E49" s="15" t="s">
        <v>65</v>
      </c>
      <c r="F49" s="15" t="s">
        <v>64</v>
      </c>
      <c r="G49" s="15" t="s">
        <v>65</v>
      </c>
      <c r="H49" s="15" t="s">
        <v>66</v>
      </c>
      <c r="I49" s="15" t="s">
        <v>64</v>
      </c>
      <c r="J49" s="43" t="s">
        <v>135</v>
      </c>
      <c r="K49" s="24" t="s">
        <v>112</v>
      </c>
      <c r="L49" s="17">
        <v>100</v>
      </c>
      <c r="M49" s="17">
        <v>100</v>
      </c>
      <c r="N49" s="17">
        <v>100</v>
      </c>
      <c r="O49" s="17">
        <v>100</v>
      </c>
      <c r="P49" s="17">
        <f>P50+P62</f>
        <v>7356.5</v>
      </c>
      <c r="Q49" s="17">
        <f>Q50+Q62</f>
        <v>12695.099999999999</v>
      </c>
      <c r="R49" s="17">
        <f>R50</f>
        <v>12388.7</v>
      </c>
      <c r="S49" s="17">
        <f>S50</f>
        <v>11222.8</v>
      </c>
      <c r="T49" s="17">
        <f>T50</f>
        <v>10893.5</v>
      </c>
      <c r="U49" s="18"/>
      <c r="V49" s="18"/>
      <c r="W49" s="18"/>
      <c r="X49" s="18"/>
      <c r="Y49" s="18"/>
      <c r="Z49" s="19"/>
      <c r="AA49" s="19"/>
      <c r="AB49" s="19"/>
      <c r="AC49" s="19"/>
      <c r="AD49" s="18"/>
      <c r="AE49" s="18"/>
      <c r="AF49" s="20"/>
      <c r="AG49" s="20"/>
      <c r="AH49" s="20"/>
      <c r="AI49" s="20"/>
      <c r="AJ49" s="20"/>
      <c r="AK49" s="20"/>
      <c r="AL49" s="20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</row>
    <row r="50" spans="1:53" s="21" customFormat="1" ht="27" customHeight="1" x14ac:dyDescent="0.2">
      <c r="A50" s="25">
        <v>37</v>
      </c>
      <c r="B50" s="15" t="s">
        <v>113</v>
      </c>
      <c r="C50" s="15" t="s">
        <v>57</v>
      </c>
      <c r="D50" s="15" t="s">
        <v>69</v>
      </c>
      <c r="E50" s="15" t="s">
        <v>65</v>
      </c>
      <c r="F50" s="15" t="s">
        <v>64</v>
      </c>
      <c r="G50" s="15" t="s">
        <v>65</v>
      </c>
      <c r="H50" s="15" t="s">
        <v>66</v>
      </c>
      <c r="I50" s="15" t="s">
        <v>64</v>
      </c>
      <c r="J50" s="43" t="s">
        <v>43</v>
      </c>
      <c r="K50" s="24" t="s">
        <v>112</v>
      </c>
      <c r="L50" s="17">
        <v>100</v>
      </c>
      <c r="M50" s="17">
        <v>100</v>
      </c>
      <c r="N50" s="17">
        <v>100</v>
      </c>
      <c r="O50" s="17">
        <v>100</v>
      </c>
      <c r="P50" s="17">
        <f>P51+P54+P59</f>
        <v>7356.5</v>
      </c>
      <c r="Q50" s="17">
        <f>Q51+Q54+Q59</f>
        <v>12695.099999999999</v>
      </c>
      <c r="R50" s="17">
        <f>R51+R54+R59</f>
        <v>12388.7</v>
      </c>
      <c r="S50" s="17">
        <f>S51+S54+S59</f>
        <v>11222.8</v>
      </c>
      <c r="T50" s="17">
        <f>T51+T54+T59</f>
        <v>10893.5</v>
      </c>
      <c r="U50" s="18"/>
      <c r="V50" s="18"/>
      <c r="W50" s="18"/>
      <c r="X50" s="18"/>
      <c r="Y50" s="18"/>
      <c r="Z50" s="19"/>
      <c r="AA50" s="19"/>
      <c r="AB50" s="19"/>
      <c r="AC50" s="19"/>
      <c r="AD50" s="18"/>
      <c r="AE50" s="18"/>
      <c r="AF50" s="20"/>
      <c r="AG50" s="20"/>
      <c r="AH50" s="20"/>
      <c r="AI50" s="20"/>
      <c r="AJ50" s="20"/>
      <c r="AK50" s="20"/>
      <c r="AL50" s="20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</row>
    <row r="51" spans="1:53" s="21" customFormat="1" ht="27" customHeight="1" x14ac:dyDescent="0.2">
      <c r="A51" s="25">
        <v>38</v>
      </c>
      <c r="B51" s="15" t="s">
        <v>113</v>
      </c>
      <c r="C51" s="15" t="s">
        <v>57</v>
      </c>
      <c r="D51" s="15" t="s">
        <v>69</v>
      </c>
      <c r="E51" s="15" t="s">
        <v>98</v>
      </c>
      <c r="F51" s="15" t="s">
        <v>64</v>
      </c>
      <c r="G51" s="15" t="s">
        <v>65</v>
      </c>
      <c r="H51" s="15" t="s">
        <v>66</v>
      </c>
      <c r="I51" s="15" t="s">
        <v>99</v>
      </c>
      <c r="J51" s="24" t="s">
        <v>44</v>
      </c>
      <c r="K51" s="24" t="s">
        <v>112</v>
      </c>
      <c r="L51" s="17">
        <v>100</v>
      </c>
      <c r="M51" s="17">
        <v>100</v>
      </c>
      <c r="N51" s="17">
        <v>100</v>
      </c>
      <c r="O51" s="17">
        <v>100</v>
      </c>
      <c r="P51" s="17">
        <f>P52</f>
        <v>3985.3</v>
      </c>
      <c r="Q51" s="17">
        <f>Q52</f>
        <v>5366.8</v>
      </c>
      <c r="R51" s="17">
        <f t="shared" ref="R51:T52" si="22">R52</f>
        <v>5883.7</v>
      </c>
      <c r="S51" s="17">
        <f t="shared" si="22"/>
        <v>4700.3</v>
      </c>
      <c r="T51" s="17">
        <f t="shared" si="22"/>
        <v>4700.3</v>
      </c>
      <c r="U51" s="18"/>
      <c r="V51" s="18"/>
      <c r="W51" s="18"/>
      <c r="X51" s="18"/>
      <c r="Y51" s="18"/>
      <c r="Z51" s="19"/>
      <c r="AA51" s="19"/>
      <c r="AB51" s="19"/>
      <c r="AC51" s="19"/>
      <c r="AD51" s="18"/>
      <c r="AE51" s="18"/>
      <c r="AF51" s="20"/>
      <c r="AG51" s="20"/>
      <c r="AH51" s="20"/>
      <c r="AI51" s="20"/>
      <c r="AJ51" s="20"/>
      <c r="AK51" s="20"/>
      <c r="AL51" s="20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</row>
    <row r="52" spans="1:53" s="21" customFormat="1" ht="27" customHeight="1" x14ac:dyDescent="0.2">
      <c r="A52" s="25">
        <v>39</v>
      </c>
      <c r="B52" s="15" t="s">
        <v>113</v>
      </c>
      <c r="C52" s="15" t="s">
        <v>57</v>
      </c>
      <c r="D52" s="15" t="s">
        <v>69</v>
      </c>
      <c r="E52" s="15" t="s">
        <v>98</v>
      </c>
      <c r="F52" s="15" t="s">
        <v>100</v>
      </c>
      <c r="G52" s="15" t="s">
        <v>65</v>
      </c>
      <c r="H52" s="15" t="s">
        <v>66</v>
      </c>
      <c r="I52" s="15" t="s">
        <v>99</v>
      </c>
      <c r="J52" s="24" t="s">
        <v>45</v>
      </c>
      <c r="K52" s="24" t="s">
        <v>112</v>
      </c>
      <c r="L52" s="17">
        <v>100</v>
      </c>
      <c r="M52" s="17">
        <v>100</v>
      </c>
      <c r="N52" s="17">
        <v>100</v>
      </c>
      <c r="O52" s="17">
        <v>100</v>
      </c>
      <c r="P52" s="17">
        <f>P53</f>
        <v>3985.3</v>
      </c>
      <c r="Q52" s="17">
        <f>Q53</f>
        <v>5366.8</v>
      </c>
      <c r="R52" s="17">
        <f>R53</f>
        <v>5883.7</v>
      </c>
      <c r="S52" s="17">
        <f t="shared" si="22"/>
        <v>4700.3</v>
      </c>
      <c r="T52" s="17">
        <f t="shared" si="22"/>
        <v>4700.3</v>
      </c>
      <c r="U52" s="19"/>
      <c r="V52" s="19"/>
      <c r="W52" s="19"/>
      <c r="X52" s="19"/>
      <c r="Y52" s="19"/>
      <c r="Z52" s="19"/>
      <c r="AA52" s="19"/>
      <c r="AB52" s="19"/>
      <c r="AC52" s="19"/>
      <c r="AD52" s="18"/>
      <c r="AE52" s="18"/>
      <c r="AF52" s="20"/>
      <c r="AG52" s="20"/>
      <c r="AH52" s="20"/>
      <c r="AI52" s="20"/>
      <c r="AJ52" s="20"/>
      <c r="AK52" s="20"/>
      <c r="AL52" s="20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</row>
    <row r="53" spans="1:53" s="21" customFormat="1" ht="37.5" customHeight="1" x14ac:dyDescent="0.2">
      <c r="A53" s="25">
        <v>40</v>
      </c>
      <c r="B53" s="15" t="s">
        <v>113</v>
      </c>
      <c r="C53" s="15" t="s">
        <v>57</v>
      </c>
      <c r="D53" s="15" t="s">
        <v>69</v>
      </c>
      <c r="E53" s="15" t="s">
        <v>98</v>
      </c>
      <c r="F53" s="15" t="s">
        <v>100</v>
      </c>
      <c r="G53" s="15" t="s">
        <v>85</v>
      </c>
      <c r="H53" s="15" t="s">
        <v>66</v>
      </c>
      <c r="I53" s="15" t="s">
        <v>99</v>
      </c>
      <c r="J53" s="24" t="s">
        <v>46</v>
      </c>
      <c r="K53" s="24" t="s">
        <v>112</v>
      </c>
      <c r="L53" s="17">
        <v>100</v>
      </c>
      <c r="M53" s="17">
        <v>100</v>
      </c>
      <c r="N53" s="17">
        <v>100</v>
      </c>
      <c r="O53" s="17">
        <v>100</v>
      </c>
      <c r="P53" s="17">
        <v>3985.3</v>
      </c>
      <c r="Q53" s="17">
        <v>5366.8</v>
      </c>
      <c r="R53" s="17">
        <v>5883.7</v>
      </c>
      <c r="S53" s="17">
        <v>4700.3</v>
      </c>
      <c r="T53" s="17">
        <v>4700.3</v>
      </c>
      <c r="U53" s="19"/>
      <c r="V53" s="19"/>
      <c r="W53" s="19"/>
      <c r="X53" s="19"/>
      <c r="Y53" s="19"/>
      <c r="Z53" s="19"/>
      <c r="AA53" s="19"/>
      <c r="AB53" s="19"/>
      <c r="AC53" s="19"/>
      <c r="AD53" s="18"/>
      <c r="AE53" s="18"/>
      <c r="AF53" s="20"/>
      <c r="AG53" s="20"/>
      <c r="AH53" s="20"/>
      <c r="AI53" s="20"/>
      <c r="AJ53" s="20"/>
      <c r="AK53" s="20"/>
      <c r="AL53" s="20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</row>
    <row r="54" spans="1:53" s="21" customFormat="1" ht="25.5" customHeight="1" x14ac:dyDescent="0.2">
      <c r="A54" s="25">
        <v>41</v>
      </c>
      <c r="B54" s="15" t="s">
        <v>113</v>
      </c>
      <c r="C54" s="15" t="s">
        <v>57</v>
      </c>
      <c r="D54" s="15" t="s">
        <v>69</v>
      </c>
      <c r="E54" s="15" t="s">
        <v>101</v>
      </c>
      <c r="F54" s="15" t="s">
        <v>64</v>
      </c>
      <c r="G54" s="15" t="s">
        <v>65</v>
      </c>
      <c r="H54" s="15" t="s">
        <v>66</v>
      </c>
      <c r="I54" s="15" t="s">
        <v>64</v>
      </c>
      <c r="J54" s="24" t="s">
        <v>47</v>
      </c>
      <c r="K54" s="24" t="s">
        <v>112</v>
      </c>
      <c r="L54" s="17">
        <v>100</v>
      </c>
      <c r="M54" s="17">
        <v>100</v>
      </c>
      <c r="N54" s="17">
        <v>100</v>
      </c>
      <c r="O54" s="17">
        <v>100</v>
      </c>
      <c r="P54" s="17">
        <f>P55+P57</f>
        <v>271.89999999999998</v>
      </c>
      <c r="Q54" s="17">
        <f>Q55+Q57</f>
        <v>414.4</v>
      </c>
      <c r="R54" s="17">
        <f t="shared" ref="R54:T54" si="23">R55+R57</f>
        <v>318.60000000000002</v>
      </c>
      <c r="S54" s="17">
        <f t="shared" si="23"/>
        <v>336.1</v>
      </c>
      <c r="T54" s="17">
        <f t="shared" si="23"/>
        <v>6.8</v>
      </c>
      <c r="U54" s="19"/>
      <c r="V54" s="19"/>
      <c r="W54" s="19"/>
      <c r="X54" s="19"/>
      <c r="Y54" s="19"/>
      <c r="Z54" s="19"/>
      <c r="AA54" s="19"/>
      <c r="AB54" s="19"/>
      <c r="AC54" s="19"/>
      <c r="AD54" s="18"/>
      <c r="AE54" s="18"/>
      <c r="AF54" s="20"/>
      <c r="AG54" s="20"/>
      <c r="AH54" s="20"/>
      <c r="AI54" s="20"/>
      <c r="AJ54" s="20"/>
      <c r="AK54" s="20"/>
      <c r="AL54" s="20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</row>
    <row r="55" spans="1:53" s="21" customFormat="1" ht="26.25" customHeight="1" x14ac:dyDescent="0.2">
      <c r="A55" s="25">
        <v>42</v>
      </c>
      <c r="B55" s="15" t="s">
        <v>113</v>
      </c>
      <c r="C55" s="15" t="s">
        <v>57</v>
      </c>
      <c r="D55" s="15" t="s">
        <v>69</v>
      </c>
      <c r="E55" s="15" t="s">
        <v>101</v>
      </c>
      <c r="F55" s="15" t="s">
        <v>102</v>
      </c>
      <c r="G55" s="15" t="s">
        <v>65</v>
      </c>
      <c r="H55" s="15" t="s">
        <v>66</v>
      </c>
      <c r="I55" s="15" t="s">
        <v>99</v>
      </c>
      <c r="J55" s="24" t="s">
        <v>142</v>
      </c>
      <c r="K55" s="24" t="s">
        <v>112</v>
      </c>
      <c r="L55" s="17">
        <v>100</v>
      </c>
      <c r="M55" s="17">
        <v>100</v>
      </c>
      <c r="N55" s="17">
        <v>100</v>
      </c>
      <c r="O55" s="17">
        <v>100</v>
      </c>
      <c r="P55" s="17">
        <f>P56</f>
        <v>5.9</v>
      </c>
      <c r="Q55" s="17">
        <f>Q56</f>
        <v>6.2</v>
      </c>
      <c r="R55" s="17">
        <f t="shared" ref="R55:T55" si="24">R56</f>
        <v>6.8</v>
      </c>
      <c r="S55" s="17">
        <f t="shared" si="24"/>
        <v>6.8</v>
      </c>
      <c r="T55" s="17">
        <f t="shared" si="24"/>
        <v>6.8</v>
      </c>
      <c r="U55" s="19"/>
      <c r="V55" s="19"/>
      <c r="W55" s="19"/>
      <c r="X55" s="19"/>
      <c r="Y55" s="19"/>
      <c r="Z55" s="19"/>
      <c r="AA55" s="19"/>
      <c r="AB55" s="19"/>
      <c r="AC55" s="19"/>
      <c r="AD55" s="18"/>
      <c r="AE55" s="18"/>
      <c r="AF55" s="20"/>
      <c r="AG55" s="20"/>
      <c r="AH55" s="20"/>
      <c r="AI55" s="20"/>
      <c r="AJ55" s="20"/>
      <c r="AK55" s="20"/>
      <c r="AL55" s="20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</row>
    <row r="56" spans="1:53" s="21" customFormat="1" ht="26.25" customHeight="1" x14ac:dyDescent="0.2">
      <c r="A56" s="25">
        <v>43</v>
      </c>
      <c r="B56" s="15" t="s">
        <v>113</v>
      </c>
      <c r="C56" s="15" t="s">
        <v>57</v>
      </c>
      <c r="D56" s="15" t="s">
        <v>69</v>
      </c>
      <c r="E56" s="15" t="s">
        <v>101</v>
      </c>
      <c r="F56" s="15" t="s">
        <v>102</v>
      </c>
      <c r="G56" s="15" t="s">
        <v>85</v>
      </c>
      <c r="H56" s="15" t="s">
        <v>66</v>
      </c>
      <c r="I56" s="15" t="s">
        <v>99</v>
      </c>
      <c r="J56" s="24" t="s">
        <v>142</v>
      </c>
      <c r="K56" s="24" t="s">
        <v>112</v>
      </c>
      <c r="L56" s="17">
        <v>100</v>
      </c>
      <c r="M56" s="17">
        <v>100</v>
      </c>
      <c r="N56" s="17">
        <v>100</v>
      </c>
      <c r="O56" s="17">
        <v>100</v>
      </c>
      <c r="P56" s="17">
        <v>5.9</v>
      </c>
      <c r="Q56" s="17">
        <v>6.2</v>
      </c>
      <c r="R56" s="17">
        <v>6.8</v>
      </c>
      <c r="S56" s="17">
        <v>6.8</v>
      </c>
      <c r="T56" s="17">
        <v>6.8</v>
      </c>
      <c r="U56" s="19"/>
      <c r="V56" s="19"/>
      <c r="W56" s="19"/>
      <c r="X56" s="19"/>
      <c r="Y56" s="19"/>
      <c r="Z56" s="19"/>
      <c r="AA56" s="19"/>
      <c r="AB56" s="19"/>
      <c r="AC56" s="19"/>
      <c r="AD56" s="18"/>
      <c r="AE56" s="18"/>
      <c r="AF56" s="20"/>
      <c r="AG56" s="20"/>
      <c r="AH56" s="20"/>
      <c r="AI56" s="20"/>
      <c r="AJ56" s="20"/>
      <c r="AK56" s="20"/>
      <c r="AL56" s="20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</row>
    <row r="57" spans="1:53" s="21" customFormat="1" ht="39" customHeight="1" x14ac:dyDescent="0.2">
      <c r="A57" s="25">
        <v>44</v>
      </c>
      <c r="B57" s="15" t="s">
        <v>113</v>
      </c>
      <c r="C57" s="15" t="s">
        <v>57</v>
      </c>
      <c r="D57" s="15" t="s">
        <v>69</v>
      </c>
      <c r="E57" s="15" t="s">
        <v>103</v>
      </c>
      <c r="F57" s="15" t="s">
        <v>104</v>
      </c>
      <c r="G57" s="15" t="s">
        <v>65</v>
      </c>
      <c r="H57" s="15" t="s">
        <v>66</v>
      </c>
      <c r="I57" s="15" t="s">
        <v>64</v>
      </c>
      <c r="J57" s="24" t="s">
        <v>48</v>
      </c>
      <c r="K57" s="24" t="s">
        <v>112</v>
      </c>
      <c r="L57" s="17">
        <v>100</v>
      </c>
      <c r="M57" s="17">
        <v>100</v>
      </c>
      <c r="N57" s="17">
        <v>100</v>
      </c>
      <c r="O57" s="17">
        <v>100</v>
      </c>
      <c r="P57" s="17">
        <f>P58</f>
        <v>266</v>
      </c>
      <c r="Q57" s="17">
        <f>Q58</f>
        <v>408.2</v>
      </c>
      <c r="R57" s="17">
        <f t="shared" ref="R57:T57" si="25">R58</f>
        <v>311.8</v>
      </c>
      <c r="S57" s="17">
        <f t="shared" si="25"/>
        <v>329.3</v>
      </c>
      <c r="T57" s="17">
        <f t="shared" si="25"/>
        <v>0</v>
      </c>
      <c r="U57" s="19"/>
      <c r="V57" s="19"/>
      <c r="W57" s="19"/>
      <c r="X57" s="19"/>
      <c r="Y57" s="19"/>
      <c r="Z57" s="19"/>
      <c r="AA57" s="19"/>
      <c r="AB57" s="19"/>
      <c r="AC57" s="19"/>
      <c r="AD57" s="18"/>
      <c r="AE57" s="18"/>
      <c r="AF57" s="20"/>
      <c r="AG57" s="20"/>
      <c r="AH57" s="20"/>
      <c r="AI57" s="20"/>
      <c r="AJ57" s="20"/>
      <c r="AK57" s="20"/>
      <c r="AL57" s="20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</row>
    <row r="58" spans="1:53" s="21" customFormat="1" ht="40.5" customHeight="1" x14ac:dyDescent="0.2">
      <c r="A58" s="25">
        <v>45</v>
      </c>
      <c r="B58" s="15" t="s">
        <v>113</v>
      </c>
      <c r="C58" s="15" t="s">
        <v>57</v>
      </c>
      <c r="D58" s="15" t="s">
        <v>69</v>
      </c>
      <c r="E58" s="15" t="s">
        <v>103</v>
      </c>
      <c r="F58" s="15" t="s">
        <v>104</v>
      </c>
      <c r="G58" s="15" t="s">
        <v>85</v>
      </c>
      <c r="H58" s="15" t="s">
        <v>66</v>
      </c>
      <c r="I58" s="15" t="s">
        <v>99</v>
      </c>
      <c r="J58" s="24" t="s">
        <v>49</v>
      </c>
      <c r="K58" s="24" t="s">
        <v>112</v>
      </c>
      <c r="L58" s="17">
        <v>100</v>
      </c>
      <c r="M58" s="17">
        <v>100</v>
      </c>
      <c r="N58" s="17">
        <v>100</v>
      </c>
      <c r="O58" s="17">
        <v>100</v>
      </c>
      <c r="P58" s="17">
        <v>266</v>
      </c>
      <c r="Q58" s="17">
        <v>408.2</v>
      </c>
      <c r="R58" s="17">
        <v>311.8</v>
      </c>
      <c r="S58" s="17">
        <v>329.3</v>
      </c>
      <c r="T58" s="17">
        <v>0</v>
      </c>
      <c r="U58" s="18"/>
      <c r="V58" s="18"/>
      <c r="W58" s="18"/>
      <c r="X58" s="18"/>
      <c r="Y58" s="18"/>
      <c r="Z58" s="19"/>
      <c r="AA58" s="19"/>
      <c r="AB58" s="19"/>
      <c r="AC58" s="19"/>
      <c r="AD58" s="18"/>
      <c r="AE58" s="18"/>
      <c r="AF58" s="20"/>
      <c r="AG58" s="20"/>
      <c r="AH58" s="20"/>
      <c r="AI58" s="20"/>
      <c r="AJ58" s="20"/>
      <c r="AK58" s="20"/>
      <c r="AL58" s="20"/>
      <c r="AM58" s="19"/>
      <c r="AN58" s="19"/>
      <c r="AO58" s="19"/>
      <c r="AP58" s="19"/>
      <c r="AQ58" s="19"/>
      <c r="AR58" s="19"/>
      <c r="AS58" s="19"/>
      <c r="AT58" s="19"/>
      <c r="AU58" s="19"/>
      <c r="AV58" s="19"/>
      <c r="AW58" s="19"/>
      <c r="AX58" s="19"/>
      <c r="AY58" s="19"/>
      <c r="AZ58" s="19"/>
      <c r="BA58" s="19"/>
    </row>
    <row r="59" spans="1:53" s="21" customFormat="1" ht="21" customHeight="1" x14ac:dyDescent="0.2">
      <c r="A59" s="25">
        <v>46</v>
      </c>
      <c r="B59" s="15" t="s">
        <v>113</v>
      </c>
      <c r="C59" s="15" t="s">
        <v>57</v>
      </c>
      <c r="D59" s="15" t="s">
        <v>69</v>
      </c>
      <c r="E59" s="15" t="s">
        <v>105</v>
      </c>
      <c r="F59" s="15" t="s">
        <v>64</v>
      </c>
      <c r="G59" s="15" t="s">
        <v>65</v>
      </c>
      <c r="H59" s="15" t="s">
        <v>66</v>
      </c>
      <c r="I59" s="15" t="s">
        <v>64</v>
      </c>
      <c r="J59" s="24" t="s">
        <v>50</v>
      </c>
      <c r="K59" s="24" t="s">
        <v>112</v>
      </c>
      <c r="L59" s="17">
        <v>100</v>
      </c>
      <c r="M59" s="17">
        <v>100</v>
      </c>
      <c r="N59" s="17">
        <v>100</v>
      </c>
      <c r="O59" s="17">
        <v>100</v>
      </c>
      <c r="P59" s="17">
        <f t="shared" ref="P59:T60" si="26">P60</f>
        <v>3099.3</v>
      </c>
      <c r="Q59" s="17">
        <f t="shared" si="26"/>
        <v>6913.9</v>
      </c>
      <c r="R59" s="17">
        <f t="shared" si="26"/>
        <v>6186.4</v>
      </c>
      <c r="S59" s="17">
        <f t="shared" si="26"/>
        <v>6186.4</v>
      </c>
      <c r="T59" s="17">
        <f t="shared" si="26"/>
        <v>6186.4</v>
      </c>
      <c r="U59" s="19"/>
      <c r="V59" s="19"/>
      <c r="W59" s="19"/>
      <c r="X59" s="19"/>
      <c r="Y59" s="19"/>
      <c r="Z59" s="19"/>
      <c r="AA59" s="19"/>
      <c r="AB59" s="19"/>
      <c r="AC59" s="19"/>
      <c r="AD59" s="18"/>
      <c r="AE59" s="18"/>
      <c r="AF59" s="20"/>
      <c r="AG59" s="20"/>
      <c r="AH59" s="20"/>
      <c r="AI59" s="20"/>
      <c r="AJ59" s="20"/>
      <c r="AK59" s="20"/>
      <c r="AL59" s="20"/>
      <c r="AM59" s="19"/>
      <c r="AN59" s="19"/>
      <c r="AO59" s="19"/>
      <c r="AP59" s="19"/>
      <c r="AQ59" s="19"/>
      <c r="AR59" s="19"/>
      <c r="AS59" s="19"/>
      <c r="AT59" s="19"/>
      <c r="AU59" s="19"/>
      <c r="AV59" s="19"/>
      <c r="AW59" s="19"/>
      <c r="AX59" s="19"/>
      <c r="AY59" s="19"/>
      <c r="AZ59" s="19"/>
      <c r="BA59" s="19"/>
    </row>
    <row r="60" spans="1:53" s="21" customFormat="1" ht="29.25" customHeight="1" x14ac:dyDescent="0.2">
      <c r="A60" s="25">
        <v>47</v>
      </c>
      <c r="B60" s="15" t="s">
        <v>113</v>
      </c>
      <c r="C60" s="15" t="s">
        <v>57</v>
      </c>
      <c r="D60" s="15" t="s">
        <v>69</v>
      </c>
      <c r="E60" s="15" t="s">
        <v>105</v>
      </c>
      <c r="F60" s="15" t="s">
        <v>106</v>
      </c>
      <c r="G60" s="15" t="s">
        <v>65</v>
      </c>
      <c r="H60" s="15" t="s">
        <v>66</v>
      </c>
      <c r="I60" s="15" t="s">
        <v>99</v>
      </c>
      <c r="J60" s="24" t="s">
        <v>51</v>
      </c>
      <c r="K60" s="24" t="s">
        <v>112</v>
      </c>
      <c r="L60" s="17">
        <v>100</v>
      </c>
      <c r="M60" s="17">
        <v>100</v>
      </c>
      <c r="N60" s="17">
        <v>100</v>
      </c>
      <c r="O60" s="17">
        <v>100</v>
      </c>
      <c r="P60" s="17">
        <f t="shared" si="26"/>
        <v>3099.3</v>
      </c>
      <c r="Q60" s="17">
        <f t="shared" si="26"/>
        <v>6913.9</v>
      </c>
      <c r="R60" s="17">
        <f t="shared" si="26"/>
        <v>6186.4</v>
      </c>
      <c r="S60" s="17">
        <f t="shared" si="26"/>
        <v>6186.4</v>
      </c>
      <c r="T60" s="17">
        <f t="shared" si="26"/>
        <v>6186.4</v>
      </c>
      <c r="U60" s="19"/>
      <c r="V60" s="19"/>
      <c r="W60" s="19"/>
      <c r="X60" s="19"/>
      <c r="Y60" s="19"/>
      <c r="Z60" s="19"/>
      <c r="AA60" s="19"/>
      <c r="AB60" s="19"/>
      <c r="AC60" s="19"/>
      <c r="AD60" s="18"/>
      <c r="AE60" s="18"/>
      <c r="AF60" s="20"/>
      <c r="AG60" s="20"/>
      <c r="AH60" s="20"/>
      <c r="AI60" s="20"/>
      <c r="AJ60" s="20"/>
      <c r="AK60" s="20"/>
      <c r="AL60" s="20"/>
      <c r="AM60" s="19"/>
      <c r="AN60" s="19"/>
      <c r="AO60" s="19"/>
      <c r="AP60" s="19"/>
      <c r="AQ60" s="19"/>
      <c r="AR60" s="19"/>
      <c r="AS60" s="19"/>
      <c r="AT60" s="19"/>
      <c r="AU60" s="19"/>
      <c r="AV60" s="19"/>
      <c r="AW60" s="19"/>
      <c r="AX60" s="19"/>
      <c r="AY60" s="19"/>
      <c r="AZ60" s="19"/>
      <c r="BA60" s="19"/>
    </row>
    <row r="61" spans="1:53" s="21" customFormat="1" ht="30.6" customHeight="1" x14ac:dyDescent="0.2">
      <c r="A61" s="25">
        <v>48</v>
      </c>
      <c r="B61" s="15" t="s">
        <v>113</v>
      </c>
      <c r="C61" s="15" t="s">
        <v>57</v>
      </c>
      <c r="D61" s="15" t="s">
        <v>69</v>
      </c>
      <c r="E61" s="15" t="s">
        <v>105</v>
      </c>
      <c r="F61" s="15" t="s">
        <v>106</v>
      </c>
      <c r="G61" s="15" t="s">
        <v>85</v>
      </c>
      <c r="H61" s="15" t="s">
        <v>66</v>
      </c>
      <c r="I61" s="15" t="s">
        <v>99</v>
      </c>
      <c r="J61" s="24" t="s">
        <v>52</v>
      </c>
      <c r="K61" s="24" t="s">
        <v>112</v>
      </c>
      <c r="L61" s="17">
        <v>100</v>
      </c>
      <c r="M61" s="17">
        <v>100</v>
      </c>
      <c r="N61" s="17">
        <v>100</v>
      </c>
      <c r="O61" s="17">
        <v>100</v>
      </c>
      <c r="P61" s="17">
        <v>3099.3</v>
      </c>
      <c r="Q61" s="17">
        <v>6913.9</v>
      </c>
      <c r="R61" s="17">
        <v>6186.4</v>
      </c>
      <c r="S61" s="17">
        <v>6186.4</v>
      </c>
      <c r="T61" s="17">
        <v>6186.4</v>
      </c>
      <c r="U61" s="19"/>
      <c r="V61" s="19"/>
      <c r="W61" s="19"/>
      <c r="X61" s="19"/>
      <c r="Y61" s="19"/>
      <c r="Z61" s="19"/>
      <c r="AA61" s="19"/>
      <c r="AB61" s="19"/>
      <c r="AC61" s="19"/>
      <c r="AD61" s="18"/>
      <c r="AE61" s="18"/>
      <c r="AF61" s="20"/>
      <c r="AG61" s="20"/>
      <c r="AH61" s="20"/>
      <c r="AI61" s="20"/>
      <c r="AJ61" s="20"/>
      <c r="AK61" s="20"/>
      <c r="AL61" s="20"/>
      <c r="AM61" s="19"/>
      <c r="AN61" s="19"/>
      <c r="AO61" s="19"/>
      <c r="AP61" s="19"/>
      <c r="AQ61" s="19"/>
      <c r="AR61" s="19"/>
      <c r="AS61" s="19"/>
      <c r="AT61" s="19"/>
      <c r="AU61" s="19"/>
      <c r="AV61" s="19"/>
      <c r="AW61" s="19"/>
      <c r="AX61" s="19"/>
      <c r="AY61" s="19"/>
      <c r="AZ61" s="19"/>
      <c r="BA61" s="19"/>
    </row>
    <row r="62" spans="1:53" s="21" customFormat="1" ht="50.25" customHeight="1" x14ac:dyDescent="0.2">
      <c r="A62" s="25">
        <v>49</v>
      </c>
      <c r="B62" s="15" t="s">
        <v>113</v>
      </c>
      <c r="C62" s="15" t="s">
        <v>57</v>
      </c>
      <c r="D62" s="15" t="s">
        <v>107</v>
      </c>
      <c r="E62" s="15" t="s">
        <v>65</v>
      </c>
      <c r="F62" s="15" t="s">
        <v>64</v>
      </c>
      <c r="G62" s="15" t="s">
        <v>65</v>
      </c>
      <c r="H62" s="15" t="s">
        <v>66</v>
      </c>
      <c r="I62" s="15" t="s">
        <v>64</v>
      </c>
      <c r="J62" s="24" t="s">
        <v>53</v>
      </c>
      <c r="K62" s="24" t="s">
        <v>112</v>
      </c>
      <c r="L62" s="17">
        <v>100</v>
      </c>
      <c r="M62" s="17">
        <v>100</v>
      </c>
      <c r="N62" s="17">
        <v>100</v>
      </c>
      <c r="O62" s="17">
        <v>100</v>
      </c>
      <c r="P62" s="17">
        <f>P63</f>
        <v>0</v>
      </c>
      <c r="Q62" s="17">
        <f>Q63</f>
        <v>0</v>
      </c>
      <c r="R62" s="17">
        <f>R63</f>
        <v>0</v>
      </c>
      <c r="S62" s="17">
        <f>S63</f>
        <v>0</v>
      </c>
      <c r="T62" s="17">
        <f>T63</f>
        <v>0</v>
      </c>
      <c r="U62" s="19"/>
      <c r="V62" s="19"/>
      <c r="W62" s="19"/>
      <c r="X62" s="19"/>
      <c r="Y62" s="19"/>
      <c r="Z62" s="19"/>
      <c r="AA62" s="19"/>
      <c r="AB62" s="19"/>
      <c r="AC62" s="19"/>
      <c r="AD62" s="18"/>
      <c r="AE62" s="18"/>
      <c r="AF62" s="20"/>
      <c r="AG62" s="20"/>
      <c r="AH62" s="20"/>
      <c r="AI62" s="20"/>
      <c r="AJ62" s="20"/>
      <c r="AK62" s="20"/>
      <c r="AL62" s="20"/>
      <c r="AM62" s="19"/>
      <c r="AN62" s="19"/>
      <c r="AO62" s="19"/>
      <c r="AP62" s="19"/>
      <c r="AQ62" s="19"/>
      <c r="AR62" s="19"/>
      <c r="AS62" s="19"/>
      <c r="AT62" s="19"/>
      <c r="AU62" s="19"/>
      <c r="AV62" s="19"/>
      <c r="AW62" s="19"/>
      <c r="AX62" s="19"/>
      <c r="AY62" s="19"/>
      <c r="AZ62" s="19"/>
      <c r="BA62" s="19"/>
    </row>
    <row r="63" spans="1:53" s="21" customFormat="1" ht="53.25" customHeight="1" x14ac:dyDescent="0.2">
      <c r="A63" s="25">
        <v>50</v>
      </c>
      <c r="B63" s="15" t="s">
        <v>113</v>
      </c>
      <c r="C63" s="15" t="s">
        <v>57</v>
      </c>
      <c r="D63" s="15" t="s">
        <v>107</v>
      </c>
      <c r="E63" s="15" t="s">
        <v>91</v>
      </c>
      <c r="F63" s="15" t="s">
        <v>64</v>
      </c>
      <c r="G63" s="15" t="s">
        <v>85</v>
      </c>
      <c r="H63" s="15" t="s">
        <v>66</v>
      </c>
      <c r="I63" s="15" t="s">
        <v>99</v>
      </c>
      <c r="J63" s="24" t="s">
        <v>54</v>
      </c>
      <c r="K63" s="24" t="s">
        <v>112</v>
      </c>
      <c r="L63" s="17">
        <v>100</v>
      </c>
      <c r="M63" s="17">
        <v>100</v>
      </c>
      <c r="N63" s="17">
        <v>100</v>
      </c>
      <c r="O63" s="17">
        <v>100</v>
      </c>
      <c r="P63" s="17">
        <v>0</v>
      </c>
      <c r="Q63" s="17">
        <v>0</v>
      </c>
      <c r="R63" s="17">
        <v>0</v>
      </c>
      <c r="S63" s="17">
        <v>0</v>
      </c>
      <c r="T63" s="17">
        <v>0</v>
      </c>
      <c r="U63" s="19"/>
      <c r="V63" s="19"/>
      <c r="W63" s="19"/>
      <c r="X63" s="19"/>
      <c r="Y63" s="19"/>
      <c r="Z63" s="19"/>
      <c r="AA63" s="19"/>
      <c r="AB63" s="19"/>
      <c r="AC63" s="19"/>
      <c r="AD63" s="18"/>
      <c r="AE63" s="18"/>
      <c r="AF63" s="20"/>
      <c r="AG63" s="20"/>
      <c r="AH63" s="20"/>
      <c r="AI63" s="20"/>
      <c r="AJ63" s="20"/>
      <c r="AK63" s="20"/>
      <c r="AL63" s="20"/>
      <c r="AM63" s="19"/>
      <c r="AN63" s="19"/>
      <c r="AO63" s="19"/>
      <c r="AP63" s="19"/>
      <c r="AQ63" s="19"/>
      <c r="AR63" s="19"/>
      <c r="AS63" s="19"/>
      <c r="AT63" s="19"/>
      <c r="AU63" s="19"/>
      <c r="AV63" s="19"/>
      <c r="AW63" s="19"/>
      <c r="AX63" s="19"/>
      <c r="AY63" s="19"/>
      <c r="AZ63" s="19"/>
      <c r="BA63" s="19"/>
    </row>
    <row r="64" spans="1:53" s="21" customFormat="1" ht="12.75" x14ac:dyDescent="0.2">
      <c r="A64" s="103" t="s">
        <v>55</v>
      </c>
      <c r="B64" s="104"/>
      <c r="C64" s="104"/>
      <c r="D64" s="104"/>
      <c r="E64" s="104"/>
      <c r="F64" s="104"/>
      <c r="G64" s="104"/>
      <c r="H64" s="104"/>
      <c r="I64" s="104"/>
      <c r="J64" s="105"/>
      <c r="K64" s="16"/>
      <c r="L64" s="17"/>
      <c r="M64" s="17"/>
      <c r="N64" s="17"/>
      <c r="O64" s="17"/>
      <c r="P64" s="17">
        <f>P10+P49</f>
        <v>7975.8</v>
      </c>
      <c r="Q64" s="17">
        <f>Q10+Q49</f>
        <v>13475.8</v>
      </c>
      <c r="R64" s="17">
        <f>R10+R49</f>
        <v>13546.6</v>
      </c>
      <c r="S64" s="17">
        <f>S10+S49</f>
        <v>12719.199999999999</v>
      </c>
      <c r="T64" s="17">
        <f>T10+T49</f>
        <v>12736</v>
      </c>
      <c r="U64" s="18"/>
      <c r="V64" s="18"/>
      <c r="W64" s="18"/>
      <c r="X64" s="18"/>
      <c r="Y64" s="18"/>
      <c r="Z64" s="18"/>
      <c r="AA64" s="19"/>
      <c r="AB64" s="19"/>
      <c r="AC64" s="19"/>
      <c r="AD64" s="18"/>
      <c r="AE64" s="18"/>
      <c r="AF64" s="20"/>
      <c r="AG64" s="20"/>
      <c r="AH64" s="20"/>
      <c r="AI64" s="20"/>
      <c r="AJ64" s="20"/>
      <c r="AK64" s="20"/>
      <c r="AL64" s="20"/>
      <c r="AM64" s="19"/>
      <c r="AN64" s="19"/>
      <c r="AO64" s="19"/>
      <c r="AP64" s="19"/>
      <c r="AQ64" s="19"/>
      <c r="AR64" s="19"/>
      <c r="AS64" s="19"/>
      <c r="AT64" s="19"/>
      <c r="AU64" s="19"/>
      <c r="AV64" s="19"/>
      <c r="AW64" s="19"/>
      <c r="AX64" s="19"/>
      <c r="AY64" s="19"/>
      <c r="AZ64" s="19"/>
      <c r="BA64" s="19"/>
    </row>
    <row r="68" spans="16:17" x14ac:dyDescent="0.25">
      <c r="P68" s="1"/>
      <c r="Q68" s="1"/>
    </row>
    <row r="99" spans="16:20" x14ac:dyDescent="0.25">
      <c r="P99" s="2"/>
      <c r="Q99" s="2"/>
      <c r="R99" s="2"/>
      <c r="S99" s="2"/>
      <c r="T99" s="2"/>
    </row>
    <row r="100" spans="16:20" x14ac:dyDescent="0.25">
      <c r="P100" s="2"/>
      <c r="Q100" s="2"/>
      <c r="R100" s="2"/>
      <c r="S100" s="2"/>
      <c r="T100" s="2"/>
    </row>
    <row r="101" spans="16:20" x14ac:dyDescent="0.25">
      <c r="P101" s="2"/>
      <c r="Q101" s="2"/>
      <c r="R101" s="2"/>
      <c r="S101" s="2"/>
      <c r="T101" s="2"/>
    </row>
    <row r="102" spans="16:20" x14ac:dyDescent="0.25">
      <c r="P102" s="2"/>
      <c r="Q102" s="2"/>
      <c r="R102" s="2"/>
      <c r="S102" s="2"/>
      <c r="T102" s="2"/>
    </row>
    <row r="103" spans="16:20" x14ac:dyDescent="0.25">
      <c r="P103" s="2"/>
      <c r="Q103" s="2"/>
      <c r="R103" s="2"/>
      <c r="S103" s="2"/>
      <c r="T103" s="2"/>
    </row>
    <row r="109" spans="16:20" x14ac:dyDescent="0.25">
      <c r="P109" s="2"/>
      <c r="Q109" s="2"/>
      <c r="R109" s="2"/>
      <c r="S109" s="2"/>
      <c r="T109" s="2"/>
    </row>
    <row r="110" spans="16:20" x14ac:dyDescent="0.25">
      <c r="P110" s="2"/>
      <c r="Q110" s="2"/>
      <c r="R110" s="2"/>
      <c r="S110" s="2"/>
      <c r="T110" s="2"/>
    </row>
    <row r="111" spans="16:20" x14ac:dyDescent="0.25">
      <c r="P111" s="2"/>
      <c r="Q111" s="2"/>
      <c r="R111" s="2"/>
      <c r="S111" s="2"/>
      <c r="T111" s="2"/>
    </row>
    <row r="114" spans="16:20" x14ac:dyDescent="0.25">
      <c r="P114" s="2"/>
      <c r="Q114" s="2"/>
      <c r="R114" s="2"/>
      <c r="S114" s="2"/>
      <c r="T114" s="2"/>
    </row>
  </sheetData>
  <mergeCells count="19">
    <mergeCell ref="L6:O7"/>
    <mergeCell ref="P3:T3"/>
    <mergeCell ref="P6:P8"/>
    <mergeCell ref="G4:Q4"/>
    <mergeCell ref="A64:J64"/>
    <mergeCell ref="A6:A8"/>
    <mergeCell ref="P1:S1"/>
    <mergeCell ref="P2:T2"/>
    <mergeCell ref="Q6:Q8"/>
    <mergeCell ref="R6:T6"/>
    <mergeCell ref="B7:B8"/>
    <mergeCell ref="C7:G7"/>
    <mergeCell ref="H7:I7"/>
    <mergeCell ref="R7:R8"/>
    <mergeCell ref="S7:S8"/>
    <mergeCell ref="T7:T8"/>
    <mergeCell ref="B6:I6"/>
    <mergeCell ref="J6:J8"/>
    <mergeCell ref="K6:K8"/>
  </mergeCells>
  <pageMargins left="0" right="0" top="0.15748031496062992" bottom="0.35433070866141736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114"/>
  <sheetViews>
    <sheetView topLeftCell="J1" workbookViewId="0">
      <selection activeCell="N3" sqref="N3"/>
    </sheetView>
  </sheetViews>
  <sheetFormatPr defaultRowHeight="15" x14ac:dyDescent="0.25"/>
  <cols>
    <col min="1" max="1" width="4.7109375" customWidth="1"/>
    <col min="2" max="2" width="5.42578125" customWidth="1"/>
    <col min="3" max="3" width="5.85546875" customWidth="1"/>
    <col min="4" max="4" width="6" customWidth="1"/>
    <col min="5" max="5" width="5.42578125" customWidth="1"/>
    <col min="6" max="6" width="6.28515625" customWidth="1"/>
    <col min="7" max="7" width="7.140625" customWidth="1"/>
    <col min="8" max="8" width="7.28515625" customWidth="1"/>
    <col min="9" max="9" width="6.140625" customWidth="1"/>
    <col min="10" max="10" width="41.7109375" customWidth="1"/>
    <col min="11" max="11" width="17.85546875" customWidth="1"/>
    <col min="12" max="12" width="6.85546875" customWidth="1"/>
    <col min="16" max="17" width="11.28515625" bestFit="1" customWidth="1"/>
  </cols>
  <sheetData>
    <row r="1" spans="1:53" x14ac:dyDescent="0.25">
      <c r="P1" s="127" t="s">
        <v>143</v>
      </c>
      <c r="Q1" s="127"/>
      <c r="R1" s="127"/>
      <c r="S1" s="127"/>
      <c r="T1" s="127"/>
    </row>
    <row r="2" spans="1:53" x14ac:dyDescent="0.25">
      <c r="N2" s="126" t="s">
        <v>145</v>
      </c>
      <c r="O2" s="126"/>
      <c r="P2" s="126"/>
      <c r="Q2" s="126"/>
      <c r="R2" s="126"/>
      <c r="S2" s="126"/>
      <c r="T2" s="126"/>
    </row>
    <row r="3" spans="1:53" x14ac:dyDescent="0.25">
      <c r="P3" s="109"/>
      <c r="Q3" s="109"/>
      <c r="R3" s="109"/>
      <c r="S3" s="109"/>
      <c r="T3" s="109"/>
    </row>
    <row r="4" spans="1:53" x14ac:dyDescent="0.25">
      <c r="G4" s="101" t="s">
        <v>130</v>
      </c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38"/>
      <c r="S4" s="38"/>
      <c r="T4" s="38"/>
    </row>
    <row r="5" spans="1:53" x14ac:dyDescent="0.25">
      <c r="S5" t="s">
        <v>109</v>
      </c>
    </row>
    <row r="6" spans="1:53" s="5" customFormat="1" ht="27.6" customHeight="1" x14ac:dyDescent="0.2">
      <c r="A6" s="106" t="s">
        <v>0</v>
      </c>
      <c r="B6" s="114" t="s">
        <v>1</v>
      </c>
      <c r="C6" s="115"/>
      <c r="D6" s="115"/>
      <c r="E6" s="115"/>
      <c r="F6" s="115"/>
      <c r="G6" s="115"/>
      <c r="H6" s="115"/>
      <c r="I6" s="116"/>
      <c r="J6" s="117" t="s">
        <v>2</v>
      </c>
      <c r="K6" s="110" t="s">
        <v>3</v>
      </c>
      <c r="L6" s="120" t="s">
        <v>4</v>
      </c>
      <c r="M6" s="121"/>
      <c r="N6" s="121"/>
      <c r="O6" s="122"/>
      <c r="P6" s="110" t="s">
        <v>128</v>
      </c>
      <c r="Q6" s="110" t="s">
        <v>129</v>
      </c>
      <c r="R6" s="110" t="s">
        <v>5</v>
      </c>
      <c r="S6" s="111"/>
      <c r="T6" s="111"/>
      <c r="U6" s="3"/>
      <c r="V6" s="3"/>
      <c r="W6" s="3"/>
      <c r="X6" s="3"/>
      <c r="Y6" s="3"/>
      <c r="Z6" s="3"/>
      <c r="AA6" s="3"/>
      <c r="AB6" s="3"/>
      <c r="AC6" s="3"/>
      <c r="AD6" s="4"/>
      <c r="AE6" s="4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</row>
    <row r="7" spans="1:53" s="5" customFormat="1" ht="42.75" customHeight="1" x14ac:dyDescent="0.2">
      <c r="A7" s="107"/>
      <c r="B7" s="112" t="s">
        <v>6</v>
      </c>
      <c r="C7" s="113" t="s">
        <v>7</v>
      </c>
      <c r="D7" s="113"/>
      <c r="E7" s="113"/>
      <c r="F7" s="113"/>
      <c r="G7" s="113"/>
      <c r="H7" s="113" t="s">
        <v>8</v>
      </c>
      <c r="I7" s="113"/>
      <c r="J7" s="118"/>
      <c r="K7" s="110"/>
      <c r="L7" s="123"/>
      <c r="M7" s="124"/>
      <c r="N7" s="124"/>
      <c r="O7" s="125"/>
      <c r="P7" s="110"/>
      <c r="Q7" s="110"/>
      <c r="R7" s="110" t="s">
        <v>10</v>
      </c>
      <c r="S7" s="110" t="s">
        <v>108</v>
      </c>
      <c r="T7" s="110" t="s">
        <v>127</v>
      </c>
      <c r="U7" s="3"/>
      <c r="V7" s="3"/>
      <c r="W7" s="3"/>
      <c r="X7" s="3"/>
      <c r="Y7" s="3"/>
      <c r="Z7" s="3"/>
      <c r="AA7" s="3"/>
      <c r="AB7" s="3"/>
      <c r="AC7" s="3"/>
      <c r="AD7" s="4"/>
      <c r="AE7" s="4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</row>
    <row r="8" spans="1:53" s="5" customFormat="1" ht="138.75" customHeight="1" x14ac:dyDescent="0.2">
      <c r="A8" s="108"/>
      <c r="B8" s="112"/>
      <c r="C8" s="6" t="s">
        <v>11</v>
      </c>
      <c r="D8" s="6" t="s">
        <v>12</v>
      </c>
      <c r="E8" s="6" t="s">
        <v>13</v>
      </c>
      <c r="F8" s="6" t="s">
        <v>14</v>
      </c>
      <c r="G8" s="41" t="s">
        <v>15</v>
      </c>
      <c r="H8" s="41" t="s">
        <v>16</v>
      </c>
      <c r="I8" s="41" t="s">
        <v>17</v>
      </c>
      <c r="J8" s="119"/>
      <c r="K8" s="111"/>
      <c r="L8" s="40" t="s">
        <v>9</v>
      </c>
      <c r="M8" s="40" t="s">
        <v>10</v>
      </c>
      <c r="N8" s="40" t="s">
        <v>108</v>
      </c>
      <c r="O8" s="40" t="s">
        <v>127</v>
      </c>
      <c r="P8" s="111"/>
      <c r="Q8" s="111"/>
      <c r="R8" s="110"/>
      <c r="S8" s="110"/>
      <c r="T8" s="110"/>
      <c r="U8" s="3"/>
      <c r="V8" s="3"/>
      <c r="W8" s="3"/>
      <c r="X8" s="3"/>
      <c r="Y8" s="3"/>
      <c r="Z8" s="3"/>
      <c r="AA8" s="3"/>
      <c r="AB8" s="3"/>
      <c r="AC8" s="3"/>
      <c r="AD8" s="4"/>
      <c r="AE8" s="4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</row>
    <row r="9" spans="1:53" s="14" customFormat="1" ht="12.75" x14ac:dyDescent="0.2">
      <c r="A9" s="8"/>
      <c r="B9" s="42" t="s">
        <v>56</v>
      </c>
      <c r="C9" s="42" t="s">
        <v>57</v>
      </c>
      <c r="D9" s="42" t="s">
        <v>58</v>
      </c>
      <c r="E9" s="42" t="s">
        <v>59</v>
      </c>
      <c r="F9" s="42" t="s">
        <v>60</v>
      </c>
      <c r="G9" s="42" t="s">
        <v>61</v>
      </c>
      <c r="H9" s="42" t="s">
        <v>62</v>
      </c>
      <c r="I9" s="42" t="s">
        <v>63</v>
      </c>
      <c r="J9" s="10">
        <v>9</v>
      </c>
      <c r="K9" s="39">
        <v>10</v>
      </c>
      <c r="L9" s="39">
        <v>11</v>
      </c>
      <c r="M9" s="39">
        <v>12</v>
      </c>
      <c r="N9" s="39">
        <v>13</v>
      </c>
      <c r="O9" s="39">
        <v>14</v>
      </c>
      <c r="P9" s="39">
        <v>16</v>
      </c>
      <c r="Q9" s="39">
        <v>17</v>
      </c>
      <c r="R9" s="39">
        <v>18</v>
      </c>
      <c r="S9" s="39">
        <v>19</v>
      </c>
      <c r="T9" s="39">
        <v>20</v>
      </c>
      <c r="U9" s="12"/>
      <c r="V9" s="12"/>
      <c r="W9" s="12"/>
      <c r="X9" s="12"/>
      <c r="Y9" s="12"/>
      <c r="Z9" s="12"/>
      <c r="AA9" s="12"/>
      <c r="AB9" s="12"/>
      <c r="AC9" s="12"/>
      <c r="AD9" s="13"/>
      <c r="AE9" s="13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</row>
    <row r="10" spans="1:53" s="21" customFormat="1" ht="14.25" customHeight="1" x14ac:dyDescent="0.2">
      <c r="B10" s="15" t="s">
        <v>64</v>
      </c>
      <c r="C10" s="15" t="s">
        <v>56</v>
      </c>
      <c r="D10" s="15" t="s">
        <v>65</v>
      </c>
      <c r="E10" s="15" t="s">
        <v>65</v>
      </c>
      <c r="F10" s="15" t="s">
        <v>64</v>
      </c>
      <c r="G10" s="15" t="s">
        <v>65</v>
      </c>
      <c r="H10" s="15" t="s">
        <v>66</v>
      </c>
      <c r="I10" s="15" t="s">
        <v>64</v>
      </c>
      <c r="J10" s="24" t="s">
        <v>18</v>
      </c>
      <c r="K10" s="16"/>
      <c r="L10" s="17"/>
      <c r="M10" s="17"/>
      <c r="N10" s="17"/>
      <c r="O10" s="17"/>
      <c r="P10" s="17">
        <f>P16+P22+P30+P33+P46+P11+P40+P43</f>
        <v>619.30000000000007</v>
      </c>
      <c r="Q10" s="17">
        <f t="shared" ref="Q10:T10" si="0">Q16+Q22+Q30+Q33+Q46+Q11+Q40+Q43</f>
        <v>1030</v>
      </c>
      <c r="R10" s="17">
        <f t="shared" si="0"/>
        <v>1157.9000000000001</v>
      </c>
      <c r="S10" s="17">
        <f t="shared" si="0"/>
        <v>1496.4</v>
      </c>
      <c r="T10" s="17">
        <f t="shared" si="0"/>
        <v>1842.5</v>
      </c>
      <c r="U10" s="18"/>
      <c r="V10" s="18"/>
      <c r="W10" s="18"/>
      <c r="X10" s="18"/>
      <c r="Y10" s="18"/>
      <c r="Z10" s="19"/>
      <c r="AA10" s="19"/>
      <c r="AB10" s="19"/>
      <c r="AC10" s="19"/>
      <c r="AD10" s="18"/>
      <c r="AE10" s="18"/>
      <c r="AF10" s="20"/>
      <c r="AG10" s="20"/>
      <c r="AH10" s="20"/>
      <c r="AI10" s="20"/>
      <c r="AJ10" s="20"/>
      <c r="AK10" s="20"/>
      <c r="AL10" s="20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</row>
    <row r="11" spans="1:53" s="21" customFormat="1" ht="30" customHeight="1" x14ac:dyDescent="0.2">
      <c r="A11" s="25">
        <v>1</v>
      </c>
      <c r="B11" s="15" t="s">
        <v>67</v>
      </c>
      <c r="C11" s="15" t="s">
        <v>56</v>
      </c>
      <c r="D11" s="15" t="s">
        <v>68</v>
      </c>
      <c r="E11" s="15" t="s">
        <v>69</v>
      </c>
      <c r="F11" s="15" t="s">
        <v>64</v>
      </c>
      <c r="G11" s="15" t="s">
        <v>68</v>
      </c>
      <c r="H11" s="15" t="s">
        <v>66</v>
      </c>
      <c r="I11" s="15" t="s">
        <v>70</v>
      </c>
      <c r="J11" s="24" t="s">
        <v>20</v>
      </c>
      <c r="K11" s="24" t="s">
        <v>19</v>
      </c>
      <c r="L11" s="17">
        <v>2</v>
      </c>
      <c r="M11" s="17">
        <v>2</v>
      </c>
      <c r="N11" s="17">
        <v>2</v>
      </c>
      <c r="O11" s="17">
        <v>2</v>
      </c>
      <c r="P11" s="17">
        <f t="shared" ref="P11:T11" si="1">P12</f>
        <v>266.8</v>
      </c>
      <c r="Q11" s="17">
        <f t="shared" si="1"/>
        <v>416.7</v>
      </c>
      <c r="R11" s="17">
        <f t="shared" si="1"/>
        <v>406.8</v>
      </c>
      <c r="S11" s="17">
        <f t="shared" si="1"/>
        <v>419.8</v>
      </c>
      <c r="T11" s="17">
        <f t="shared" si="1"/>
        <v>436.2</v>
      </c>
      <c r="U11" s="18"/>
      <c r="V11" s="18"/>
      <c r="W11" s="18"/>
      <c r="X11" s="18"/>
      <c r="Y11" s="18"/>
      <c r="Z11" s="19"/>
      <c r="AA11" s="19"/>
      <c r="AB11" s="19"/>
      <c r="AC11" s="18"/>
      <c r="AD11" s="18"/>
      <c r="AE11" s="18"/>
      <c r="AF11" s="18"/>
      <c r="AG11" s="18"/>
      <c r="AH11" s="18"/>
      <c r="AI11" s="20"/>
      <c r="AJ11" s="20"/>
      <c r="AK11" s="20"/>
      <c r="AL11" s="20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</row>
    <row r="12" spans="1:53" s="21" customFormat="1" ht="81" customHeight="1" x14ac:dyDescent="0.2">
      <c r="A12" s="25">
        <v>2</v>
      </c>
      <c r="B12" s="15" t="s">
        <v>67</v>
      </c>
      <c r="C12" s="15" t="s">
        <v>56</v>
      </c>
      <c r="D12" s="15" t="s">
        <v>68</v>
      </c>
      <c r="E12" s="15" t="s">
        <v>69</v>
      </c>
      <c r="F12" s="15" t="s">
        <v>71</v>
      </c>
      <c r="G12" s="15" t="s">
        <v>68</v>
      </c>
      <c r="H12" s="15" t="s">
        <v>66</v>
      </c>
      <c r="I12" s="15" t="s">
        <v>70</v>
      </c>
      <c r="J12" s="24" t="s">
        <v>21</v>
      </c>
      <c r="K12" s="24" t="s">
        <v>19</v>
      </c>
      <c r="L12" s="17">
        <v>2</v>
      </c>
      <c r="M12" s="17">
        <v>2</v>
      </c>
      <c r="N12" s="17">
        <v>2</v>
      </c>
      <c r="O12" s="17">
        <v>2</v>
      </c>
      <c r="P12" s="17">
        <v>266.8</v>
      </c>
      <c r="Q12" s="17">
        <v>416.7</v>
      </c>
      <c r="R12" s="17">
        <v>406.8</v>
      </c>
      <c r="S12" s="17">
        <v>419.8</v>
      </c>
      <c r="T12" s="17">
        <v>436.2</v>
      </c>
      <c r="U12" s="19"/>
      <c r="V12" s="19"/>
      <c r="W12" s="19"/>
      <c r="X12" s="19"/>
      <c r="Y12" s="19"/>
      <c r="Z12" s="19"/>
      <c r="AA12" s="19"/>
      <c r="AB12" s="19"/>
      <c r="AC12" s="19"/>
      <c r="AD12" s="18"/>
      <c r="AE12" s="18"/>
      <c r="AF12" s="18"/>
      <c r="AG12" s="18"/>
      <c r="AH12" s="18"/>
      <c r="AI12" s="20"/>
      <c r="AJ12" s="20"/>
      <c r="AK12" s="20"/>
      <c r="AL12" s="20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</row>
    <row r="13" spans="1:53" s="21" customFormat="1" ht="67.5" hidden="1" customHeight="1" x14ac:dyDescent="0.2">
      <c r="A13" s="25">
        <v>3</v>
      </c>
      <c r="B13" s="15" t="s">
        <v>67</v>
      </c>
      <c r="C13" s="15" t="s">
        <v>56</v>
      </c>
      <c r="D13" s="15" t="s">
        <v>68</v>
      </c>
      <c r="E13" s="15" t="s">
        <v>69</v>
      </c>
      <c r="F13" s="15" t="s">
        <v>72</v>
      </c>
      <c r="G13" s="15" t="s">
        <v>68</v>
      </c>
      <c r="H13" s="15" t="s">
        <v>66</v>
      </c>
      <c r="I13" s="15" t="s">
        <v>70</v>
      </c>
      <c r="J13" s="24" t="s">
        <v>73</v>
      </c>
      <c r="K13" s="16" t="s">
        <v>19</v>
      </c>
      <c r="L13" s="17">
        <v>10</v>
      </c>
      <c r="M13" s="17">
        <v>10</v>
      </c>
      <c r="N13" s="17">
        <v>10</v>
      </c>
      <c r="O13" s="17">
        <v>10</v>
      </c>
      <c r="P13" s="17">
        <v>237973</v>
      </c>
      <c r="Q13" s="17">
        <v>237973</v>
      </c>
      <c r="R13" s="17">
        <v>351764.4</v>
      </c>
      <c r="S13" s="17">
        <v>366537.2</v>
      </c>
      <c r="T13" s="17">
        <v>380687.2</v>
      </c>
      <c r="U13" s="19"/>
      <c r="V13" s="19"/>
      <c r="W13" s="19"/>
      <c r="X13" s="19"/>
      <c r="Y13" s="19"/>
      <c r="Z13" s="19"/>
      <c r="AA13" s="19"/>
      <c r="AB13" s="19"/>
      <c r="AC13" s="19"/>
      <c r="AD13" s="18"/>
      <c r="AE13" s="18"/>
      <c r="AF13" s="18"/>
      <c r="AG13" s="18"/>
      <c r="AH13" s="18"/>
      <c r="AI13" s="20"/>
      <c r="AJ13" s="20"/>
      <c r="AK13" s="20"/>
      <c r="AL13" s="20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</row>
    <row r="14" spans="1:53" s="21" customFormat="1" ht="27.75" hidden="1" customHeight="1" x14ac:dyDescent="0.2">
      <c r="A14" s="25">
        <v>4</v>
      </c>
      <c r="B14" s="15" t="s">
        <v>67</v>
      </c>
      <c r="C14" s="15" t="s">
        <v>56</v>
      </c>
      <c r="D14" s="15" t="s">
        <v>68</v>
      </c>
      <c r="E14" s="15" t="s">
        <v>69</v>
      </c>
      <c r="F14" s="15" t="s">
        <v>74</v>
      </c>
      <c r="G14" s="15" t="s">
        <v>68</v>
      </c>
      <c r="H14" s="15" t="s">
        <v>66</v>
      </c>
      <c r="I14" s="15" t="s">
        <v>70</v>
      </c>
      <c r="J14" s="24" t="s">
        <v>75</v>
      </c>
      <c r="K14" s="16" t="s">
        <v>19</v>
      </c>
      <c r="L14" s="17">
        <v>10</v>
      </c>
      <c r="M14" s="17">
        <v>10</v>
      </c>
      <c r="N14" s="17">
        <v>10</v>
      </c>
      <c r="O14" s="17">
        <v>10</v>
      </c>
      <c r="P14" s="17">
        <v>852854.6</v>
      </c>
      <c r="Q14" s="17">
        <v>852854.6</v>
      </c>
      <c r="R14" s="17">
        <v>362077.2</v>
      </c>
      <c r="S14" s="17">
        <v>377389.9</v>
      </c>
      <c r="T14" s="17">
        <v>392057.5</v>
      </c>
      <c r="U14" s="19"/>
      <c r="V14" s="19"/>
      <c r="W14" s="19"/>
      <c r="X14" s="19"/>
      <c r="Y14" s="19"/>
      <c r="Z14" s="19"/>
      <c r="AA14" s="19"/>
      <c r="AB14" s="19"/>
      <c r="AC14" s="19"/>
      <c r="AD14" s="18"/>
      <c r="AE14" s="18"/>
      <c r="AF14" s="18"/>
      <c r="AG14" s="18"/>
      <c r="AH14" s="18"/>
      <c r="AI14" s="20"/>
      <c r="AJ14" s="20"/>
      <c r="AK14" s="20"/>
      <c r="AL14" s="20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</row>
    <row r="15" spans="1:53" s="21" customFormat="1" ht="53.25" hidden="1" customHeight="1" x14ac:dyDescent="0.2">
      <c r="A15" s="25">
        <v>5</v>
      </c>
      <c r="B15" s="15" t="s">
        <v>67</v>
      </c>
      <c r="C15" s="15" t="s">
        <v>56</v>
      </c>
      <c r="D15" s="15" t="s">
        <v>68</v>
      </c>
      <c r="E15" s="15" t="s">
        <v>69</v>
      </c>
      <c r="F15" s="15" t="s">
        <v>76</v>
      </c>
      <c r="G15" s="15" t="s">
        <v>68</v>
      </c>
      <c r="H15" s="15" t="s">
        <v>66</v>
      </c>
      <c r="I15" s="15" t="s">
        <v>70</v>
      </c>
      <c r="J15" s="24" t="s">
        <v>77</v>
      </c>
      <c r="K15" s="16" t="s">
        <v>19</v>
      </c>
      <c r="L15" s="17">
        <v>10</v>
      </c>
      <c r="M15" s="17">
        <v>10</v>
      </c>
      <c r="N15" s="17">
        <v>10</v>
      </c>
      <c r="O15" s="17">
        <v>10</v>
      </c>
      <c r="P15" s="17">
        <v>213095.3</v>
      </c>
      <c r="Q15" s="17">
        <v>213095.3</v>
      </c>
      <c r="R15" s="17">
        <v>366194.5</v>
      </c>
      <c r="S15" s="17">
        <v>380842.3</v>
      </c>
      <c r="T15" s="17">
        <v>396075.7</v>
      </c>
      <c r="U15" s="19"/>
      <c r="V15" s="19"/>
      <c r="W15" s="19"/>
      <c r="X15" s="19"/>
      <c r="Y15" s="19"/>
      <c r="Z15" s="19"/>
      <c r="AA15" s="19"/>
      <c r="AB15" s="19"/>
      <c r="AC15" s="19"/>
      <c r="AD15" s="18"/>
      <c r="AE15" s="18"/>
      <c r="AF15" s="18"/>
      <c r="AG15" s="18"/>
      <c r="AH15" s="18"/>
      <c r="AI15" s="20"/>
      <c r="AJ15" s="20"/>
      <c r="AK15" s="20"/>
      <c r="AL15" s="20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</row>
    <row r="16" spans="1:53" s="21" customFormat="1" ht="66" customHeight="1" x14ac:dyDescent="0.2">
      <c r="A16" s="25">
        <v>3</v>
      </c>
      <c r="B16" s="15" t="s">
        <v>64</v>
      </c>
      <c r="C16" s="15" t="s">
        <v>56</v>
      </c>
      <c r="D16" s="15" t="s">
        <v>78</v>
      </c>
      <c r="E16" s="15" t="s">
        <v>65</v>
      </c>
      <c r="F16" s="15" t="s">
        <v>64</v>
      </c>
      <c r="G16" s="15" t="s">
        <v>65</v>
      </c>
      <c r="H16" s="15" t="s">
        <v>66</v>
      </c>
      <c r="I16" s="15" t="s">
        <v>64</v>
      </c>
      <c r="J16" s="24" t="s">
        <v>22</v>
      </c>
      <c r="K16" s="24" t="s">
        <v>23</v>
      </c>
      <c r="L16" s="17">
        <v>10</v>
      </c>
      <c r="M16" s="17">
        <v>10</v>
      </c>
      <c r="N16" s="17">
        <v>10</v>
      </c>
      <c r="O16" s="17">
        <v>10</v>
      </c>
      <c r="P16" s="17">
        <f>P17</f>
        <v>161.19999999999999</v>
      </c>
      <c r="Q16" s="17">
        <f>Q17</f>
        <v>217.7</v>
      </c>
      <c r="R16" s="17">
        <f t="shared" ref="R16:T16" si="2">R17</f>
        <v>226.90000000000003</v>
      </c>
      <c r="S16" s="17">
        <f t="shared" si="2"/>
        <v>242</v>
      </c>
      <c r="T16" s="17">
        <f t="shared" si="2"/>
        <v>275.10000000000002</v>
      </c>
      <c r="U16" s="18"/>
      <c r="V16" s="18"/>
      <c r="W16" s="18"/>
      <c r="X16" s="18"/>
      <c r="Y16" s="18"/>
      <c r="Z16" s="19"/>
      <c r="AA16" s="19"/>
      <c r="AB16" s="19"/>
      <c r="AC16" s="19"/>
      <c r="AD16" s="18"/>
      <c r="AE16" s="18"/>
      <c r="AF16" s="18"/>
      <c r="AG16" s="18"/>
      <c r="AH16" s="18"/>
      <c r="AI16" s="20"/>
      <c r="AJ16" s="20"/>
      <c r="AK16" s="20"/>
      <c r="AL16" s="20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</row>
    <row r="17" spans="1:53" s="21" customFormat="1" ht="65.25" customHeight="1" x14ac:dyDescent="0.2">
      <c r="A17" s="25">
        <v>4</v>
      </c>
      <c r="B17" s="15" t="s">
        <v>79</v>
      </c>
      <c r="C17" s="15" t="s">
        <v>56</v>
      </c>
      <c r="D17" s="15" t="s">
        <v>78</v>
      </c>
      <c r="E17" s="15" t="s">
        <v>69</v>
      </c>
      <c r="F17" s="15" t="s">
        <v>64</v>
      </c>
      <c r="G17" s="15" t="s">
        <v>68</v>
      </c>
      <c r="H17" s="15" t="s">
        <v>66</v>
      </c>
      <c r="I17" s="15" t="s">
        <v>70</v>
      </c>
      <c r="J17" s="24" t="s">
        <v>24</v>
      </c>
      <c r="K17" s="24" t="s">
        <v>23</v>
      </c>
      <c r="L17" s="17">
        <v>10</v>
      </c>
      <c r="M17" s="17">
        <v>10</v>
      </c>
      <c r="N17" s="17">
        <v>10</v>
      </c>
      <c r="O17" s="17">
        <v>10</v>
      </c>
      <c r="P17" s="17">
        <f>P18+P19+P20+P21</f>
        <v>161.19999999999999</v>
      </c>
      <c r="Q17" s="17">
        <f>Q18+Q19+Q20+Q21</f>
        <v>217.7</v>
      </c>
      <c r="R17" s="17">
        <f>R18+R19+R20+R21</f>
        <v>226.90000000000003</v>
      </c>
      <c r="S17" s="17">
        <f>S18+S19+S20+S21</f>
        <v>242</v>
      </c>
      <c r="T17" s="17">
        <f>T18+T19+T20+T21</f>
        <v>275.10000000000002</v>
      </c>
      <c r="U17" s="19"/>
      <c r="V17" s="19"/>
      <c r="W17" s="19"/>
      <c r="X17" s="19"/>
      <c r="Y17" s="19"/>
      <c r="Z17" s="19"/>
      <c r="AA17" s="19"/>
      <c r="AB17" s="19"/>
      <c r="AC17" s="19"/>
      <c r="AD17" s="18"/>
      <c r="AE17" s="18"/>
      <c r="AF17" s="18"/>
      <c r="AG17" s="18"/>
      <c r="AH17" s="18"/>
      <c r="AI17" s="20"/>
      <c r="AJ17" s="20"/>
      <c r="AK17" s="20"/>
      <c r="AL17" s="20"/>
      <c r="AM17" s="19"/>
      <c r="AN17" s="19"/>
      <c r="AO17" s="19"/>
      <c r="AP17" s="19"/>
      <c r="AQ17" s="19"/>
      <c r="AR17" s="19"/>
      <c r="AS17" s="19"/>
      <c r="AT17" s="19"/>
      <c r="AU17" s="19"/>
      <c r="AV17" s="19"/>
      <c r="AW17" s="19"/>
      <c r="AX17" s="19"/>
      <c r="AY17" s="19"/>
      <c r="AZ17" s="19"/>
      <c r="BA17" s="19"/>
    </row>
    <row r="18" spans="1:53" s="21" customFormat="1" ht="83.45" customHeight="1" x14ac:dyDescent="0.2">
      <c r="A18" s="25">
        <v>5</v>
      </c>
      <c r="B18" s="15" t="s">
        <v>79</v>
      </c>
      <c r="C18" s="15" t="s">
        <v>56</v>
      </c>
      <c r="D18" s="15" t="s">
        <v>78</v>
      </c>
      <c r="E18" s="15" t="s">
        <v>69</v>
      </c>
      <c r="F18" s="15" t="s">
        <v>80</v>
      </c>
      <c r="G18" s="15" t="s">
        <v>68</v>
      </c>
      <c r="H18" s="15" t="s">
        <v>66</v>
      </c>
      <c r="I18" s="15" t="s">
        <v>70</v>
      </c>
      <c r="J18" s="24" t="s">
        <v>25</v>
      </c>
      <c r="K18" s="24" t="s">
        <v>23</v>
      </c>
      <c r="L18" s="17">
        <v>10</v>
      </c>
      <c r="M18" s="17">
        <v>10</v>
      </c>
      <c r="N18" s="17">
        <v>10</v>
      </c>
      <c r="O18" s="17">
        <v>10</v>
      </c>
      <c r="P18" s="17">
        <v>70.2</v>
      </c>
      <c r="Q18" s="17">
        <v>95</v>
      </c>
      <c r="R18" s="17">
        <v>82.2</v>
      </c>
      <c r="S18" s="17">
        <v>87.7</v>
      </c>
      <c r="T18" s="17">
        <v>99.5</v>
      </c>
      <c r="U18" s="19"/>
      <c r="V18" s="19"/>
      <c r="W18" s="19"/>
      <c r="X18" s="19"/>
      <c r="Y18" s="19"/>
      <c r="Z18" s="19"/>
      <c r="AA18" s="19"/>
      <c r="AB18" s="19"/>
      <c r="AC18" s="19"/>
      <c r="AD18" s="18"/>
      <c r="AE18" s="18"/>
      <c r="AF18" s="18"/>
      <c r="AG18" s="18"/>
      <c r="AH18" s="18"/>
      <c r="AI18" s="20"/>
      <c r="AJ18" s="20"/>
      <c r="AK18" s="20"/>
      <c r="AL18" s="20"/>
      <c r="AM18" s="19"/>
      <c r="AN18" s="19"/>
      <c r="AO18" s="19"/>
      <c r="AP18" s="19"/>
      <c r="AQ18" s="19"/>
      <c r="AR18" s="19"/>
      <c r="AS18" s="19"/>
      <c r="AT18" s="19"/>
      <c r="AU18" s="19"/>
      <c r="AV18" s="19"/>
      <c r="AW18" s="19"/>
      <c r="AX18" s="19"/>
      <c r="AY18" s="19"/>
      <c r="AZ18" s="19"/>
      <c r="BA18" s="19"/>
    </row>
    <row r="19" spans="1:53" s="21" customFormat="1" ht="96.6" customHeight="1" x14ac:dyDescent="0.2">
      <c r="A19" s="25">
        <v>6</v>
      </c>
      <c r="B19" s="15" t="s">
        <v>79</v>
      </c>
      <c r="C19" s="15" t="s">
        <v>56</v>
      </c>
      <c r="D19" s="15" t="s">
        <v>78</v>
      </c>
      <c r="E19" s="15" t="s">
        <v>69</v>
      </c>
      <c r="F19" s="15" t="s">
        <v>81</v>
      </c>
      <c r="G19" s="15" t="s">
        <v>68</v>
      </c>
      <c r="H19" s="15" t="s">
        <v>66</v>
      </c>
      <c r="I19" s="15" t="s">
        <v>70</v>
      </c>
      <c r="J19" s="24" t="s">
        <v>26</v>
      </c>
      <c r="K19" s="24" t="s">
        <v>23</v>
      </c>
      <c r="L19" s="17">
        <v>10</v>
      </c>
      <c r="M19" s="17">
        <v>10</v>
      </c>
      <c r="N19" s="17">
        <v>10</v>
      </c>
      <c r="O19" s="17">
        <v>10</v>
      </c>
      <c r="P19" s="17">
        <v>0.6</v>
      </c>
      <c r="Q19" s="17">
        <v>0.7</v>
      </c>
      <c r="R19" s="17">
        <v>0.6</v>
      </c>
      <c r="S19" s="17">
        <v>0.6</v>
      </c>
      <c r="T19" s="17">
        <v>0.6</v>
      </c>
      <c r="U19" s="19"/>
      <c r="V19" s="19"/>
      <c r="W19" s="19"/>
      <c r="X19" s="19"/>
      <c r="Y19" s="19"/>
      <c r="Z19" s="19"/>
      <c r="AA19" s="19"/>
      <c r="AB19" s="19"/>
      <c r="AC19" s="19"/>
      <c r="AD19" s="18"/>
      <c r="AE19" s="18"/>
      <c r="AF19" s="18"/>
      <c r="AG19" s="18"/>
      <c r="AH19" s="18"/>
      <c r="AI19" s="20"/>
      <c r="AJ19" s="20"/>
      <c r="AK19" s="20"/>
      <c r="AL19" s="20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</row>
    <row r="20" spans="1:53" s="21" customFormat="1" ht="80.45" customHeight="1" x14ac:dyDescent="0.2">
      <c r="A20" s="25">
        <v>7</v>
      </c>
      <c r="B20" s="15" t="s">
        <v>79</v>
      </c>
      <c r="C20" s="15" t="s">
        <v>56</v>
      </c>
      <c r="D20" s="15" t="s">
        <v>78</v>
      </c>
      <c r="E20" s="15" t="s">
        <v>69</v>
      </c>
      <c r="F20" s="15" t="s">
        <v>82</v>
      </c>
      <c r="G20" s="15" t="s">
        <v>68</v>
      </c>
      <c r="H20" s="15" t="s">
        <v>66</v>
      </c>
      <c r="I20" s="15" t="s">
        <v>70</v>
      </c>
      <c r="J20" s="24" t="s">
        <v>27</v>
      </c>
      <c r="K20" s="24" t="s">
        <v>23</v>
      </c>
      <c r="L20" s="17">
        <v>10</v>
      </c>
      <c r="M20" s="17">
        <v>10</v>
      </c>
      <c r="N20" s="17">
        <v>10</v>
      </c>
      <c r="O20" s="17">
        <v>10</v>
      </c>
      <c r="P20" s="17">
        <v>106.1</v>
      </c>
      <c r="Q20" s="17">
        <v>140</v>
      </c>
      <c r="R20" s="17">
        <v>159.30000000000001</v>
      </c>
      <c r="S20" s="17">
        <v>170</v>
      </c>
      <c r="T20" s="17">
        <v>193</v>
      </c>
      <c r="U20" s="19"/>
      <c r="V20" s="19"/>
      <c r="W20" s="19"/>
      <c r="X20" s="19"/>
      <c r="Y20" s="19"/>
      <c r="Z20" s="19"/>
      <c r="AA20" s="19"/>
      <c r="AB20" s="19"/>
      <c r="AC20" s="19"/>
      <c r="AD20" s="18"/>
      <c r="AE20" s="18"/>
      <c r="AF20" s="18"/>
      <c r="AG20" s="18"/>
      <c r="AH20" s="18"/>
      <c r="AI20" s="20"/>
      <c r="AJ20" s="20"/>
      <c r="AK20" s="20"/>
      <c r="AL20" s="20"/>
      <c r="AM20" s="19"/>
      <c r="AN20" s="19"/>
      <c r="AO20" s="19"/>
      <c r="AP20" s="19"/>
      <c r="AQ20" s="19"/>
      <c r="AR20" s="19"/>
      <c r="AS20" s="19"/>
      <c r="AT20" s="19"/>
      <c r="AU20" s="19"/>
      <c r="AV20" s="19"/>
      <c r="AW20" s="19"/>
      <c r="AX20" s="19"/>
      <c r="AY20" s="19"/>
      <c r="AZ20" s="19"/>
      <c r="BA20" s="19"/>
    </row>
    <row r="21" spans="1:53" s="21" customFormat="1" ht="81.599999999999994" customHeight="1" x14ac:dyDescent="0.2">
      <c r="A21" s="25">
        <v>8</v>
      </c>
      <c r="B21" s="15" t="s">
        <v>79</v>
      </c>
      <c r="C21" s="15" t="s">
        <v>56</v>
      </c>
      <c r="D21" s="15" t="s">
        <v>78</v>
      </c>
      <c r="E21" s="15" t="s">
        <v>69</v>
      </c>
      <c r="F21" s="15" t="s">
        <v>83</v>
      </c>
      <c r="G21" s="15" t="s">
        <v>68</v>
      </c>
      <c r="H21" s="15" t="s">
        <v>66</v>
      </c>
      <c r="I21" s="15" t="s">
        <v>70</v>
      </c>
      <c r="J21" s="24" t="s">
        <v>28</v>
      </c>
      <c r="K21" s="24" t="s">
        <v>23</v>
      </c>
      <c r="L21" s="17">
        <v>10</v>
      </c>
      <c r="M21" s="17">
        <v>10</v>
      </c>
      <c r="N21" s="17">
        <v>10</v>
      </c>
      <c r="O21" s="17">
        <v>10</v>
      </c>
      <c r="P21" s="17">
        <v>-15.7</v>
      </c>
      <c r="Q21" s="17">
        <v>-18</v>
      </c>
      <c r="R21" s="17">
        <v>-15.2</v>
      </c>
      <c r="S21" s="17">
        <v>-16.3</v>
      </c>
      <c r="T21" s="17">
        <v>-18</v>
      </c>
      <c r="U21" s="19"/>
      <c r="V21" s="19"/>
      <c r="W21" s="19"/>
      <c r="X21" s="19"/>
      <c r="Y21" s="19"/>
      <c r="Z21" s="19"/>
      <c r="AA21" s="19"/>
      <c r="AB21" s="19"/>
      <c r="AC21" s="19"/>
      <c r="AD21" s="18"/>
      <c r="AE21" s="18"/>
      <c r="AF21" s="18"/>
      <c r="AG21" s="18"/>
      <c r="AH21" s="18"/>
      <c r="AI21" s="20"/>
      <c r="AJ21" s="20"/>
      <c r="AK21" s="20"/>
      <c r="AL21" s="20"/>
      <c r="AM21" s="19"/>
      <c r="AN21" s="19"/>
      <c r="AO21" s="19"/>
      <c r="AP21" s="19"/>
      <c r="AQ21" s="19"/>
      <c r="AR21" s="19"/>
      <c r="AS21" s="19"/>
      <c r="AT21" s="19"/>
      <c r="AU21" s="19"/>
      <c r="AV21" s="19"/>
      <c r="AW21" s="19"/>
      <c r="AX21" s="19"/>
      <c r="AY21" s="19"/>
      <c r="AZ21" s="19"/>
      <c r="BA21" s="19"/>
    </row>
    <row r="22" spans="1:53" s="21" customFormat="1" ht="14.25" customHeight="1" x14ac:dyDescent="0.2">
      <c r="A22" s="25">
        <v>9</v>
      </c>
      <c r="B22" s="15" t="s">
        <v>67</v>
      </c>
      <c r="C22" s="15" t="s">
        <v>56</v>
      </c>
      <c r="D22" s="15" t="s">
        <v>84</v>
      </c>
      <c r="E22" s="15" t="s">
        <v>65</v>
      </c>
      <c r="F22" s="15" t="s">
        <v>64</v>
      </c>
      <c r="G22" s="15" t="s">
        <v>65</v>
      </c>
      <c r="H22" s="15" t="s">
        <v>66</v>
      </c>
      <c r="I22" s="15" t="s">
        <v>64</v>
      </c>
      <c r="J22" s="24" t="s">
        <v>29</v>
      </c>
      <c r="K22" s="24" t="s">
        <v>19</v>
      </c>
      <c r="L22" s="17">
        <v>100</v>
      </c>
      <c r="M22" s="17">
        <v>100</v>
      </c>
      <c r="N22" s="17">
        <v>100</v>
      </c>
      <c r="O22" s="17">
        <v>100</v>
      </c>
      <c r="P22" s="17">
        <f>P23+P25</f>
        <v>152.19999999999999</v>
      </c>
      <c r="Q22" s="17">
        <f>Q23+Q25</f>
        <v>334.6</v>
      </c>
      <c r="R22" s="17">
        <f>R23+R25</f>
        <v>442.1</v>
      </c>
      <c r="S22" s="17">
        <f>S23+S25</f>
        <v>442.1</v>
      </c>
      <c r="T22" s="17">
        <f>T23+T25</f>
        <v>442.1</v>
      </c>
      <c r="U22" s="18"/>
      <c r="V22" s="18"/>
      <c r="W22" s="18"/>
      <c r="X22" s="18"/>
      <c r="Y22" s="18"/>
      <c r="Z22" s="19"/>
      <c r="AA22" s="19"/>
      <c r="AB22" s="19"/>
      <c r="AC22" s="19"/>
      <c r="AD22" s="18"/>
      <c r="AE22" s="18"/>
      <c r="AF22" s="20"/>
      <c r="AG22" s="20"/>
      <c r="AH22" s="20"/>
      <c r="AI22" s="20"/>
      <c r="AJ22" s="20"/>
      <c r="AK22" s="20"/>
      <c r="AL22" s="20"/>
      <c r="AM22" s="19"/>
      <c r="AN22" s="19"/>
      <c r="AO22" s="19"/>
      <c r="AP22" s="19"/>
      <c r="AQ22" s="19"/>
      <c r="AR22" s="19"/>
      <c r="AS22" s="19"/>
      <c r="AT22" s="19"/>
      <c r="AU22" s="19"/>
      <c r="AV22" s="19"/>
      <c r="AW22" s="19"/>
      <c r="AX22" s="19"/>
      <c r="AY22" s="19"/>
      <c r="AZ22" s="19"/>
      <c r="BA22" s="19"/>
    </row>
    <row r="23" spans="1:53" s="21" customFormat="1" ht="14.25" customHeight="1" x14ac:dyDescent="0.2">
      <c r="A23" s="25">
        <v>10</v>
      </c>
      <c r="B23" s="15" t="s">
        <v>67</v>
      </c>
      <c r="C23" s="15" t="s">
        <v>56</v>
      </c>
      <c r="D23" s="15" t="s">
        <v>84</v>
      </c>
      <c r="E23" s="15" t="s">
        <v>68</v>
      </c>
      <c r="F23" s="15" t="s">
        <v>64</v>
      </c>
      <c r="G23" s="15" t="s">
        <v>65</v>
      </c>
      <c r="H23" s="15" t="s">
        <v>66</v>
      </c>
      <c r="I23" s="15" t="s">
        <v>64</v>
      </c>
      <c r="J23" s="24" t="s">
        <v>30</v>
      </c>
      <c r="K23" s="24" t="s">
        <v>19</v>
      </c>
      <c r="L23" s="17">
        <v>100</v>
      </c>
      <c r="M23" s="17">
        <v>100</v>
      </c>
      <c r="N23" s="17">
        <v>100</v>
      </c>
      <c r="O23" s="17">
        <v>100</v>
      </c>
      <c r="P23" s="17">
        <f>P24</f>
        <v>68.099999999999994</v>
      </c>
      <c r="Q23" s="17">
        <f>Q24</f>
        <v>200</v>
      </c>
      <c r="R23" s="17">
        <f>R24</f>
        <v>304.7</v>
      </c>
      <c r="S23" s="17">
        <f t="shared" ref="S23:T23" si="3">S24</f>
        <v>304.7</v>
      </c>
      <c r="T23" s="17">
        <f t="shared" si="3"/>
        <v>304.7</v>
      </c>
      <c r="U23" s="19"/>
      <c r="V23" s="19"/>
      <c r="W23" s="19"/>
      <c r="X23" s="19"/>
      <c r="Y23" s="19"/>
      <c r="Z23" s="19"/>
      <c r="AA23" s="19"/>
      <c r="AB23" s="19"/>
      <c r="AC23" s="19"/>
      <c r="AD23" s="18"/>
      <c r="AE23" s="18"/>
      <c r="AF23" s="20"/>
      <c r="AG23" s="20"/>
      <c r="AH23" s="20"/>
      <c r="AI23" s="20"/>
      <c r="AJ23" s="20"/>
      <c r="AK23" s="20"/>
      <c r="AL23" s="20"/>
      <c r="AM23" s="19"/>
      <c r="AN23" s="19"/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19"/>
      <c r="AZ23" s="19"/>
      <c r="BA23" s="19"/>
    </row>
    <row r="24" spans="1:53" s="21" customFormat="1" ht="55.15" customHeight="1" x14ac:dyDescent="0.2">
      <c r="A24" s="25">
        <v>11</v>
      </c>
      <c r="B24" s="15" t="s">
        <v>67</v>
      </c>
      <c r="C24" s="15" t="s">
        <v>56</v>
      </c>
      <c r="D24" s="15" t="s">
        <v>84</v>
      </c>
      <c r="E24" s="15" t="s">
        <v>68</v>
      </c>
      <c r="F24" s="15" t="s">
        <v>74</v>
      </c>
      <c r="G24" s="15" t="s">
        <v>85</v>
      </c>
      <c r="H24" s="15" t="s">
        <v>66</v>
      </c>
      <c r="I24" s="15" t="s">
        <v>70</v>
      </c>
      <c r="J24" s="24" t="s">
        <v>31</v>
      </c>
      <c r="K24" s="24" t="s">
        <v>19</v>
      </c>
      <c r="L24" s="17">
        <v>100</v>
      </c>
      <c r="M24" s="17">
        <v>100</v>
      </c>
      <c r="N24" s="17">
        <v>100</v>
      </c>
      <c r="O24" s="17">
        <v>100</v>
      </c>
      <c r="P24" s="17">
        <v>68.099999999999994</v>
      </c>
      <c r="Q24" s="17">
        <v>200</v>
      </c>
      <c r="R24" s="17">
        <v>304.7</v>
      </c>
      <c r="S24" s="17">
        <v>304.7</v>
      </c>
      <c r="T24" s="17">
        <v>304.7</v>
      </c>
      <c r="U24" s="19"/>
      <c r="V24" s="19"/>
      <c r="W24" s="19"/>
      <c r="X24" s="19"/>
      <c r="Y24" s="19"/>
      <c r="Z24" s="19"/>
      <c r="AA24" s="19"/>
      <c r="AB24" s="19"/>
      <c r="AC24" s="19"/>
      <c r="AD24" s="18"/>
      <c r="AE24" s="18"/>
      <c r="AF24" s="20"/>
      <c r="AG24" s="20"/>
      <c r="AH24" s="20"/>
      <c r="AI24" s="20"/>
      <c r="AJ24" s="20"/>
      <c r="AK24" s="20"/>
      <c r="AL24" s="20"/>
      <c r="AM24" s="19"/>
      <c r="AN24" s="19"/>
      <c r="AO24" s="19"/>
      <c r="AP24" s="19"/>
      <c r="AQ24" s="19"/>
      <c r="AR24" s="19"/>
      <c r="AS24" s="19"/>
      <c r="AT24" s="19"/>
      <c r="AU24" s="19"/>
      <c r="AV24" s="19"/>
      <c r="AW24" s="19"/>
      <c r="AX24" s="19"/>
      <c r="AY24" s="19"/>
      <c r="AZ24" s="19"/>
      <c r="BA24" s="19"/>
    </row>
    <row r="25" spans="1:53" s="21" customFormat="1" ht="14.25" customHeight="1" x14ac:dyDescent="0.2">
      <c r="A25" s="25">
        <v>12</v>
      </c>
      <c r="B25" s="15" t="s">
        <v>67</v>
      </c>
      <c r="C25" s="15" t="s">
        <v>56</v>
      </c>
      <c r="D25" s="15" t="s">
        <v>84</v>
      </c>
      <c r="E25" s="15" t="s">
        <v>84</v>
      </c>
      <c r="F25" s="15" t="s">
        <v>64</v>
      </c>
      <c r="G25" s="15" t="s">
        <v>65</v>
      </c>
      <c r="H25" s="15" t="s">
        <v>66</v>
      </c>
      <c r="I25" s="15" t="s">
        <v>70</v>
      </c>
      <c r="J25" s="24" t="s">
        <v>32</v>
      </c>
      <c r="K25" s="24" t="s">
        <v>19</v>
      </c>
      <c r="L25" s="17">
        <v>100</v>
      </c>
      <c r="M25" s="17">
        <v>100</v>
      </c>
      <c r="N25" s="17">
        <v>100</v>
      </c>
      <c r="O25" s="17">
        <v>100</v>
      </c>
      <c r="P25" s="17">
        <f t="shared" ref="P25:T25" si="4">P26+P28</f>
        <v>84.100000000000009</v>
      </c>
      <c r="Q25" s="17">
        <f t="shared" si="4"/>
        <v>134.6</v>
      </c>
      <c r="R25" s="17">
        <f t="shared" si="4"/>
        <v>137.4</v>
      </c>
      <c r="S25" s="17">
        <f t="shared" si="4"/>
        <v>137.4</v>
      </c>
      <c r="T25" s="17">
        <f t="shared" si="4"/>
        <v>137.4</v>
      </c>
      <c r="U25" s="18"/>
      <c r="V25" s="18"/>
      <c r="W25" s="18"/>
      <c r="X25" s="18"/>
      <c r="Y25" s="18"/>
      <c r="Z25" s="19"/>
      <c r="AA25" s="19"/>
      <c r="AB25" s="19"/>
      <c r="AC25" s="19"/>
      <c r="AD25" s="18"/>
      <c r="AE25" s="18"/>
      <c r="AF25" s="20"/>
      <c r="AG25" s="20"/>
      <c r="AH25" s="20"/>
      <c r="AI25" s="20"/>
      <c r="AJ25" s="20"/>
      <c r="AK25" s="20"/>
      <c r="AL25" s="20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</row>
    <row r="26" spans="1:53" s="21" customFormat="1" ht="14.25" customHeight="1" x14ac:dyDescent="0.2">
      <c r="A26" s="25">
        <v>13</v>
      </c>
      <c r="B26" s="15" t="s">
        <v>67</v>
      </c>
      <c r="C26" s="15" t="s">
        <v>56</v>
      </c>
      <c r="D26" s="15" t="s">
        <v>84</v>
      </c>
      <c r="E26" s="15" t="s">
        <v>84</v>
      </c>
      <c r="F26" s="15" t="s">
        <v>74</v>
      </c>
      <c r="G26" s="15" t="s">
        <v>65</v>
      </c>
      <c r="H26" s="15" t="s">
        <v>66</v>
      </c>
      <c r="I26" s="15" t="s">
        <v>70</v>
      </c>
      <c r="J26" s="24" t="s">
        <v>33</v>
      </c>
      <c r="K26" s="24" t="s">
        <v>19</v>
      </c>
      <c r="L26" s="17">
        <v>100</v>
      </c>
      <c r="M26" s="17">
        <v>100</v>
      </c>
      <c r="N26" s="17">
        <v>100</v>
      </c>
      <c r="O26" s="17">
        <v>100</v>
      </c>
      <c r="P26" s="17">
        <f>P27</f>
        <v>74.900000000000006</v>
      </c>
      <c r="Q26" s="17">
        <f>Q27</f>
        <v>109.6</v>
      </c>
      <c r="R26" s="17">
        <f>R27</f>
        <v>112.4</v>
      </c>
      <c r="S26" s="17">
        <f>S27</f>
        <v>112.4</v>
      </c>
      <c r="T26" s="17">
        <f>T27</f>
        <v>112.4</v>
      </c>
      <c r="U26" s="19"/>
      <c r="V26" s="19"/>
      <c r="W26" s="19"/>
      <c r="X26" s="19"/>
      <c r="Y26" s="19"/>
      <c r="Z26" s="19"/>
      <c r="AA26" s="19"/>
      <c r="AB26" s="19"/>
      <c r="AC26" s="19"/>
      <c r="AD26" s="18"/>
      <c r="AE26" s="18"/>
      <c r="AF26" s="20"/>
      <c r="AG26" s="20"/>
      <c r="AH26" s="20"/>
      <c r="AI26" s="20"/>
      <c r="AJ26" s="20"/>
      <c r="AK26" s="20"/>
      <c r="AL26" s="20"/>
      <c r="AM26" s="19"/>
      <c r="AN26" s="19"/>
      <c r="AO26" s="19"/>
      <c r="AP26" s="19"/>
      <c r="AQ26" s="19"/>
      <c r="AR26" s="19"/>
      <c r="AS26" s="19"/>
      <c r="AT26" s="19"/>
      <c r="AU26" s="19"/>
      <c r="AV26" s="19"/>
      <c r="AW26" s="19"/>
      <c r="AX26" s="19"/>
      <c r="AY26" s="19"/>
      <c r="AZ26" s="19"/>
      <c r="BA26" s="19"/>
    </row>
    <row r="27" spans="1:53" s="21" customFormat="1" ht="39" customHeight="1" x14ac:dyDescent="0.2">
      <c r="A27" s="25">
        <v>14</v>
      </c>
      <c r="B27" s="15" t="s">
        <v>67</v>
      </c>
      <c r="C27" s="15" t="s">
        <v>56</v>
      </c>
      <c r="D27" s="15" t="s">
        <v>84</v>
      </c>
      <c r="E27" s="15" t="s">
        <v>84</v>
      </c>
      <c r="F27" s="15" t="s">
        <v>86</v>
      </c>
      <c r="G27" s="15" t="s">
        <v>85</v>
      </c>
      <c r="H27" s="15" t="s">
        <v>66</v>
      </c>
      <c r="I27" s="15" t="s">
        <v>70</v>
      </c>
      <c r="J27" s="24" t="s">
        <v>34</v>
      </c>
      <c r="K27" s="24" t="s">
        <v>19</v>
      </c>
      <c r="L27" s="17">
        <v>100</v>
      </c>
      <c r="M27" s="17">
        <v>100</v>
      </c>
      <c r="N27" s="17">
        <v>100</v>
      </c>
      <c r="O27" s="17">
        <v>100</v>
      </c>
      <c r="P27" s="17">
        <v>74.900000000000006</v>
      </c>
      <c r="Q27" s="17">
        <v>109.6</v>
      </c>
      <c r="R27" s="17">
        <v>112.4</v>
      </c>
      <c r="S27" s="17">
        <v>112.4</v>
      </c>
      <c r="T27" s="17">
        <v>112.4</v>
      </c>
      <c r="U27" s="19"/>
      <c r="V27" s="19"/>
      <c r="W27" s="19"/>
      <c r="X27" s="19"/>
      <c r="Y27" s="19"/>
      <c r="Z27" s="19"/>
      <c r="AA27" s="19"/>
      <c r="AB27" s="19"/>
      <c r="AC27" s="19"/>
      <c r="AD27" s="18"/>
      <c r="AE27" s="18"/>
      <c r="AF27" s="20"/>
      <c r="AG27" s="20"/>
      <c r="AH27" s="20"/>
      <c r="AI27" s="20"/>
      <c r="AJ27" s="20"/>
      <c r="AK27" s="20"/>
      <c r="AL27" s="20"/>
      <c r="AM27" s="19"/>
      <c r="AN27" s="19"/>
      <c r="AO27" s="19"/>
      <c r="AP27" s="19"/>
      <c r="AQ27" s="19"/>
      <c r="AR27" s="19"/>
      <c r="AS27" s="19"/>
      <c r="AT27" s="19"/>
      <c r="AU27" s="19"/>
      <c r="AV27" s="19"/>
      <c r="AW27" s="19"/>
      <c r="AX27" s="19"/>
      <c r="AY27" s="19"/>
      <c r="AZ27" s="19"/>
      <c r="BA27" s="19"/>
    </row>
    <row r="28" spans="1:53" s="21" customFormat="1" ht="15" customHeight="1" x14ac:dyDescent="0.2">
      <c r="A28" s="25">
        <v>15</v>
      </c>
      <c r="B28" s="15" t="s">
        <v>67</v>
      </c>
      <c r="C28" s="15" t="s">
        <v>56</v>
      </c>
      <c r="D28" s="15" t="s">
        <v>84</v>
      </c>
      <c r="E28" s="15" t="s">
        <v>84</v>
      </c>
      <c r="F28" s="15" t="s">
        <v>76</v>
      </c>
      <c r="G28" s="15" t="s">
        <v>65</v>
      </c>
      <c r="H28" s="15" t="s">
        <v>66</v>
      </c>
      <c r="I28" s="15" t="s">
        <v>70</v>
      </c>
      <c r="J28" s="24" t="s">
        <v>35</v>
      </c>
      <c r="K28" s="24" t="s">
        <v>19</v>
      </c>
      <c r="L28" s="17">
        <v>100</v>
      </c>
      <c r="M28" s="17">
        <v>100</v>
      </c>
      <c r="N28" s="17">
        <v>100</v>
      </c>
      <c r="O28" s="17">
        <v>100</v>
      </c>
      <c r="P28" s="17">
        <f>P29</f>
        <v>9.1999999999999993</v>
      </c>
      <c r="Q28" s="17">
        <f>Q29</f>
        <v>25</v>
      </c>
      <c r="R28" s="17">
        <f>R29</f>
        <v>25</v>
      </c>
      <c r="S28" s="17">
        <f t="shared" ref="S28:T28" si="5">S29</f>
        <v>25</v>
      </c>
      <c r="T28" s="17">
        <f t="shared" si="5"/>
        <v>25</v>
      </c>
      <c r="U28" s="19"/>
      <c r="V28" s="19"/>
      <c r="W28" s="19"/>
      <c r="X28" s="19"/>
      <c r="Y28" s="19"/>
      <c r="Z28" s="19"/>
      <c r="AA28" s="19"/>
      <c r="AB28" s="19"/>
      <c r="AC28" s="19"/>
      <c r="AD28" s="18"/>
      <c r="AE28" s="18"/>
      <c r="AF28" s="20"/>
      <c r="AG28" s="20"/>
      <c r="AH28" s="20"/>
      <c r="AI28" s="20"/>
      <c r="AJ28" s="20"/>
      <c r="AK28" s="20"/>
      <c r="AL28" s="20"/>
      <c r="AM28" s="19"/>
      <c r="AN28" s="19"/>
      <c r="AO28" s="19"/>
      <c r="AP28" s="19"/>
      <c r="AQ28" s="19"/>
      <c r="AR28" s="19"/>
      <c r="AS28" s="19"/>
      <c r="AT28" s="19"/>
      <c r="AU28" s="19"/>
      <c r="AV28" s="19"/>
      <c r="AW28" s="19"/>
      <c r="AX28" s="19"/>
      <c r="AY28" s="19"/>
      <c r="AZ28" s="19"/>
      <c r="BA28" s="19"/>
    </row>
    <row r="29" spans="1:53" s="21" customFormat="1" ht="39" customHeight="1" x14ac:dyDescent="0.2">
      <c r="A29" s="25">
        <v>16</v>
      </c>
      <c r="B29" s="15" t="s">
        <v>67</v>
      </c>
      <c r="C29" s="15" t="s">
        <v>56</v>
      </c>
      <c r="D29" s="15" t="s">
        <v>84</v>
      </c>
      <c r="E29" s="15" t="s">
        <v>84</v>
      </c>
      <c r="F29" s="15" t="s">
        <v>87</v>
      </c>
      <c r="G29" s="15" t="s">
        <v>85</v>
      </c>
      <c r="H29" s="15" t="s">
        <v>66</v>
      </c>
      <c r="I29" s="15" t="s">
        <v>70</v>
      </c>
      <c r="J29" s="24" t="s">
        <v>36</v>
      </c>
      <c r="K29" s="24" t="s">
        <v>19</v>
      </c>
      <c r="L29" s="17">
        <v>100</v>
      </c>
      <c r="M29" s="17">
        <v>100</v>
      </c>
      <c r="N29" s="17">
        <v>100</v>
      </c>
      <c r="O29" s="17">
        <v>100</v>
      </c>
      <c r="P29" s="17">
        <v>9.1999999999999993</v>
      </c>
      <c r="Q29" s="17">
        <v>25</v>
      </c>
      <c r="R29" s="17">
        <v>25</v>
      </c>
      <c r="S29" s="17">
        <v>25</v>
      </c>
      <c r="T29" s="17">
        <v>25</v>
      </c>
      <c r="U29" s="19"/>
      <c r="V29" s="19"/>
      <c r="W29" s="19"/>
      <c r="X29" s="19"/>
      <c r="Y29" s="19"/>
      <c r="Z29" s="19"/>
      <c r="AA29" s="19"/>
      <c r="AB29" s="19"/>
      <c r="AC29" s="19"/>
      <c r="AD29" s="18"/>
      <c r="AE29" s="18"/>
      <c r="AF29" s="20"/>
      <c r="AG29" s="20"/>
      <c r="AH29" s="20"/>
      <c r="AI29" s="20"/>
      <c r="AJ29" s="20"/>
      <c r="AK29" s="20"/>
      <c r="AL29" s="20"/>
      <c r="AM29" s="19"/>
      <c r="AN29" s="19"/>
      <c r="AO29" s="19"/>
      <c r="AP29" s="19"/>
      <c r="AQ29" s="19"/>
      <c r="AR29" s="19"/>
      <c r="AS29" s="19"/>
      <c r="AT29" s="19"/>
      <c r="AU29" s="19"/>
      <c r="AV29" s="19"/>
      <c r="AW29" s="19"/>
      <c r="AX29" s="19"/>
      <c r="AY29" s="19"/>
      <c r="AZ29" s="19"/>
      <c r="BA29" s="19"/>
    </row>
    <row r="30" spans="1:53" s="21" customFormat="1" ht="19.5" customHeight="1" x14ac:dyDescent="0.2">
      <c r="A30" s="25">
        <v>17</v>
      </c>
      <c r="B30" s="15" t="s">
        <v>113</v>
      </c>
      <c r="C30" s="15" t="s">
        <v>56</v>
      </c>
      <c r="D30" s="15" t="s">
        <v>88</v>
      </c>
      <c r="E30" s="15" t="s">
        <v>65</v>
      </c>
      <c r="F30" s="15" t="s">
        <v>64</v>
      </c>
      <c r="G30" s="15" t="s">
        <v>65</v>
      </c>
      <c r="H30" s="15" t="s">
        <v>66</v>
      </c>
      <c r="I30" s="15" t="s">
        <v>64</v>
      </c>
      <c r="J30" s="24" t="s">
        <v>37</v>
      </c>
      <c r="K30" s="24" t="s">
        <v>112</v>
      </c>
      <c r="L30" s="17">
        <v>100</v>
      </c>
      <c r="M30" s="17">
        <v>100</v>
      </c>
      <c r="N30" s="17">
        <v>100</v>
      </c>
      <c r="O30" s="17">
        <v>100</v>
      </c>
      <c r="P30" s="17">
        <f t="shared" ref="P30:T31" si="6">P31</f>
        <v>26.1</v>
      </c>
      <c r="Q30" s="17">
        <f t="shared" si="6"/>
        <v>35</v>
      </c>
      <c r="R30" s="17">
        <f t="shared" si="6"/>
        <v>55</v>
      </c>
      <c r="S30" s="17">
        <f t="shared" si="6"/>
        <v>55</v>
      </c>
      <c r="T30" s="17">
        <f t="shared" si="6"/>
        <v>55</v>
      </c>
      <c r="U30" s="18"/>
      <c r="V30" s="18"/>
      <c r="W30" s="18"/>
      <c r="X30" s="18"/>
      <c r="Y30" s="18"/>
      <c r="Z30" s="19"/>
      <c r="AA30" s="19"/>
      <c r="AB30" s="19"/>
      <c r="AC30" s="19"/>
      <c r="AD30" s="18"/>
      <c r="AE30" s="18"/>
      <c r="AF30" s="20"/>
      <c r="AG30" s="20"/>
      <c r="AH30" s="20"/>
      <c r="AI30" s="20"/>
      <c r="AJ30" s="20"/>
      <c r="AK30" s="20"/>
      <c r="AL30" s="20"/>
      <c r="AM30" s="19"/>
      <c r="AN30" s="19"/>
      <c r="AO30" s="19"/>
      <c r="AP30" s="19"/>
      <c r="AQ30" s="19"/>
      <c r="AR30" s="19"/>
      <c r="AS30" s="19"/>
      <c r="AT30" s="19"/>
      <c r="AU30" s="19"/>
      <c r="AV30" s="19"/>
      <c r="AW30" s="19"/>
      <c r="AX30" s="19"/>
      <c r="AY30" s="19"/>
      <c r="AZ30" s="19"/>
      <c r="BA30" s="19"/>
    </row>
    <row r="31" spans="1:53" s="21" customFormat="1" ht="39.75" customHeight="1" x14ac:dyDescent="0.2">
      <c r="A31" s="25">
        <v>18</v>
      </c>
      <c r="B31" s="15" t="s">
        <v>113</v>
      </c>
      <c r="C31" s="15" t="s">
        <v>56</v>
      </c>
      <c r="D31" s="15" t="s">
        <v>88</v>
      </c>
      <c r="E31" s="15" t="s">
        <v>89</v>
      </c>
      <c r="F31" s="15" t="s">
        <v>64</v>
      </c>
      <c r="G31" s="15" t="s">
        <v>65</v>
      </c>
      <c r="H31" s="15" t="s">
        <v>66</v>
      </c>
      <c r="I31" s="15" t="s">
        <v>70</v>
      </c>
      <c r="J31" s="24" t="s">
        <v>38</v>
      </c>
      <c r="K31" s="24" t="s">
        <v>112</v>
      </c>
      <c r="L31" s="17">
        <v>100</v>
      </c>
      <c r="M31" s="17">
        <v>100</v>
      </c>
      <c r="N31" s="17">
        <v>100</v>
      </c>
      <c r="O31" s="17">
        <v>100</v>
      </c>
      <c r="P31" s="17">
        <f t="shared" si="6"/>
        <v>26.1</v>
      </c>
      <c r="Q31" s="17">
        <f t="shared" si="6"/>
        <v>35</v>
      </c>
      <c r="R31" s="17">
        <f t="shared" si="6"/>
        <v>55</v>
      </c>
      <c r="S31" s="17">
        <f t="shared" si="6"/>
        <v>55</v>
      </c>
      <c r="T31" s="17">
        <f t="shared" si="6"/>
        <v>55</v>
      </c>
      <c r="U31" s="19"/>
      <c r="V31" s="19"/>
      <c r="W31" s="19"/>
      <c r="X31" s="19"/>
      <c r="Y31" s="19"/>
      <c r="Z31" s="19"/>
      <c r="AA31" s="19"/>
      <c r="AB31" s="19"/>
      <c r="AC31" s="19"/>
      <c r="AD31" s="18"/>
      <c r="AE31" s="18"/>
      <c r="AF31" s="20"/>
      <c r="AG31" s="20"/>
      <c r="AH31" s="20"/>
      <c r="AI31" s="20"/>
      <c r="AJ31" s="20"/>
      <c r="AK31" s="20"/>
      <c r="AL31" s="20"/>
      <c r="AM31" s="19"/>
      <c r="AN31" s="19"/>
      <c r="AO31" s="19"/>
      <c r="AP31" s="19"/>
      <c r="AQ31" s="19"/>
      <c r="AR31" s="19"/>
      <c r="AS31" s="19"/>
      <c r="AT31" s="19"/>
      <c r="AU31" s="19"/>
      <c r="AV31" s="19"/>
      <c r="AW31" s="19"/>
      <c r="AX31" s="19"/>
      <c r="AY31" s="19"/>
      <c r="AZ31" s="19"/>
      <c r="BA31" s="19"/>
    </row>
    <row r="32" spans="1:53" s="21" customFormat="1" ht="78.75" customHeight="1" x14ac:dyDescent="0.2">
      <c r="A32" s="25">
        <v>19</v>
      </c>
      <c r="B32" s="15" t="s">
        <v>113</v>
      </c>
      <c r="C32" s="15" t="s">
        <v>56</v>
      </c>
      <c r="D32" s="15" t="s">
        <v>88</v>
      </c>
      <c r="E32" s="15" t="s">
        <v>89</v>
      </c>
      <c r="F32" s="15" t="s">
        <v>72</v>
      </c>
      <c r="G32" s="15" t="s">
        <v>68</v>
      </c>
      <c r="H32" s="15" t="s">
        <v>66</v>
      </c>
      <c r="I32" s="15" t="s">
        <v>70</v>
      </c>
      <c r="J32" s="24" t="s">
        <v>39</v>
      </c>
      <c r="K32" s="24" t="s">
        <v>112</v>
      </c>
      <c r="L32" s="17">
        <v>100</v>
      </c>
      <c r="M32" s="17">
        <v>100</v>
      </c>
      <c r="N32" s="17">
        <v>100</v>
      </c>
      <c r="O32" s="17">
        <v>100</v>
      </c>
      <c r="P32" s="17">
        <v>26.1</v>
      </c>
      <c r="Q32" s="17">
        <v>35</v>
      </c>
      <c r="R32" s="17">
        <v>55</v>
      </c>
      <c r="S32" s="17">
        <v>55</v>
      </c>
      <c r="T32" s="17">
        <v>55</v>
      </c>
      <c r="U32" s="19"/>
      <c r="V32" s="19"/>
      <c r="W32" s="19"/>
      <c r="X32" s="19"/>
      <c r="Y32" s="19"/>
      <c r="Z32" s="19"/>
      <c r="AA32" s="19"/>
      <c r="AB32" s="19"/>
      <c r="AC32" s="19"/>
      <c r="AD32" s="18"/>
      <c r="AE32" s="18"/>
      <c r="AF32" s="20"/>
      <c r="AG32" s="20"/>
      <c r="AH32" s="20"/>
      <c r="AI32" s="20"/>
      <c r="AJ32" s="20"/>
      <c r="AK32" s="20"/>
      <c r="AL32" s="20"/>
      <c r="AM32" s="19"/>
      <c r="AN32" s="19"/>
      <c r="AO32" s="19"/>
      <c r="AP32" s="19"/>
      <c r="AQ32" s="19"/>
      <c r="AR32" s="19"/>
      <c r="AS32" s="19"/>
      <c r="AT32" s="19"/>
      <c r="AU32" s="19"/>
      <c r="AV32" s="19"/>
      <c r="AW32" s="19"/>
      <c r="AX32" s="19"/>
      <c r="AY32" s="19"/>
      <c r="AZ32" s="19"/>
      <c r="BA32" s="19"/>
    </row>
    <row r="33" spans="1:53" s="21" customFormat="1" ht="38.25" x14ac:dyDescent="0.2">
      <c r="A33" s="25">
        <v>20</v>
      </c>
      <c r="B33" s="15" t="s">
        <v>113</v>
      </c>
      <c r="C33" s="15" t="s">
        <v>56</v>
      </c>
      <c r="D33" s="15" t="s">
        <v>90</v>
      </c>
      <c r="E33" s="15" t="s">
        <v>65</v>
      </c>
      <c r="F33" s="15" t="s">
        <v>64</v>
      </c>
      <c r="G33" s="15" t="s">
        <v>65</v>
      </c>
      <c r="H33" s="15" t="s">
        <v>66</v>
      </c>
      <c r="I33" s="15" t="s">
        <v>64</v>
      </c>
      <c r="J33" s="36" t="s">
        <v>141</v>
      </c>
      <c r="K33" s="24" t="s">
        <v>112</v>
      </c>
      <c r="L33" s="17">
        <v>100</v>
      </c>
      <c r="M33" s="17">
        <v>100</v>
      </c>
      <c r="N33" s="17">
        <v>100</v>
      </c>
      <c r="O33" s="17">
        <v>100</v>
      </c>
      <c r="P33" s="17">
        <f>P34+P37</f>
        <v>9.8000000000000007</v>
      </c>
      <c r="Q33" s="17">
        <f>Q34+Q37</f>
        <v>16</v>
      </c>
      <c r="R33" s="17">
        <f t="shared" ref="R33:T33" si="7">R34+R37</f>
        <v>20.399999999999999</v>
      </c>
      <c r="S33" s="17">
        <f t="shared" si="7"/>
        <v>20.399999999999999</v>
      </c>
      <c r="T33" s="17">
        <f t="shared" si="7"/>
        <v>20.399999999999999</v>
      </c>
      <c r="U33" s="19"/>
      <c r="V33" s="19"/>
      <c r="W33" s="19"/>
      <c r="X33" s="19"/>
      <c r="Y33" s="19"/>
      <c r="Z33" s="19"/>
      <c r="AA33" s="19"/>
      <c r="AB33" s="19"/>
      <c r="AC33" s="19"/>
      <c r="AD33" s="18"/>
      <c r="AE33" s="18"/>
      <c r="AF33" s="20"/>
      <c r="AG33" s="20"/>
      <c r="AH33" s="20"/>
      <c r="AI33" s="20"/>
      <c r="AJ33" s="20"/>
      <c r="AK33" s="20"/>
      <c r="AL33" s="20"/>
      <c r="AM33" s="19"/>
      <c r="AN33" s="19"/>
      <c r="AO33" s="19"/>
      <c r="AP33" s="19"/>
      <c r="AQ33" s="19"/>
      <c r="AR33" s="19"/>
      <c r="AS33" s="19"/>
      <c r="AT33" s="19"/>
      <c r="AU33" s="19"/>
      <c r="AV33" s="19"/>
      <c r="AW33" s="19"/>
      <c r="AX33" s="19"/>
      <c r="AY33" s="19"/>
      <c r="AZ33" s="19"/>
      <c r="BA33" s="19"/>
    </row>
    <row r="34" spans="1:53" s="21" customFormat="1" ht="91.5" customHeight="1" x14ac:dyDescent="0.2">
      <c r="A34" s="25">
        <v>21</v>
      </c>
      <c r="B34" s="15" t="s">
        <v>113</v>
      </c>
      <c r="C34" s="15" t="s">
        <v>56</v>
      </c>
      <c r="D34" s="15" t="s">
        <v>90</v>
      </c>
      <c r="E34" s="15" t="s">
        <v>91</v>
      </c>
      <c r="F34" s="15" t="s">
        <v>64</v>
      </c>
      <c r="G34" s="15" t="s">
        <v>65</v>
      </c>
      <c r="H34" s="15" t="s">
        <v>66</v>
      </c>
      <c r="I34" s="15" t="s">
        <v>93</v>
      </c>
      <c r="J34" s="24" t="s">
        <v>40</v>
      </c>
      <c r="K34" s="24" t="s">
        <v>112</v>
      </c>
      <c r="L34" s="17">
        <v>100</v>
      </c>
      <c r="M34" s="17">
        <v>100</v>
      </c>
      <c r="N34" s="17">
        <v>100</v>
      </c>
      <c r="O34" s="17">
        <v>100</v>
      </c>
      <c r="P34" s="17">
        <f t="shared" ref="P34:T35" si="8">P35</f>
        <v>0</v>
      </c>
      <c r="Q34" s="17">
        <f t="shared" si="8"/>
        <v>0</v>
      </c>
      <c r="R34" s="17">
        <f t="shared" si="8"/>
        <v>5.4</v>
      </c>
      <c r="S34" s="17">
        <f t="shared" si="8"/>
        <v>5.4</v>
      </c>
      <c r="T34" s="17">
        <f t="shared" si="8"/>
        <v>5.4</v>
      </c>
      <c r="U34" s="19"/>
      <c r="V34" s="19"/>
      <c r="W34" s="19"/>
      <c r="X34" s="19"/>
      <c r="Y34" s="19"/>
      <c r="Z34" s="19"/>
      <c r="AA34" s="19"/>
      <c r="AB34" s="19"/>
      <c r="AC34" s="19"/>
      <c r="AD34" s="18"/>
      <c r="AE34" s="18"/>
      <c r="AF34" s="20"/>
      <c r="AG34" s="20"/>
      <c r="AH34" s="20"/>
      <c r="AI34" s="20"/>
      <c r="AJ34" s="20"/>
      <c r="AK34" s="20"/>
      <c r="AL34" s="20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</row>
    <row r="35" spans="1:53" s="21" customFormat="1" ht="52.5" customHeight="1" x14ac:dyDescent="0.2">
      <c r="A35" s="25">
        <v>22</v>
      </c>
      <c r="B35" s="15" t="s">
        <v>113</v>
      </c>
      <c r="C35" s="15" t="s">
        <v>56</v>
      </c>
      <c r="D35" s="15" t="s">
        <v>90</v>
      </c>
      <c r="E35" s="15" t="s">
        <v>91</v>
      </c>
      <c r="F35" s="15" t="s">
        <v>92</v>
      </c>
      <c r="G35" s="15" t="s">
        <v>65</v>
      </c>
      <c r="H35" s="15" t="s">
        <v>66</v>
      </c>
      <c r="I35" s="15" t="s">
        <v>93</v>
      </c>
      <c r="J35" s="24" t="s">
        <v>41</v>
      </c>
      <c r="K35" s="24" t="s">
        <v>112</v>
      </c>
      <c r="L35" s="17">
        <v>100</v>
      </c>
      <c r="M35" s="17">
        <v>100</v>
      </c>
      <c r="N35" s="17">
        <v>100</v>
      </c>
      <c r="O35" s="17">
        <v>100</v>
      </c>
      <c r="P35" s="17">
        <f t="shared" si="8"/>
        <v>0</v>
      </c>
      <c r="Q35" s="17">
        <f t="shared" si="8"/>
        <v>0</v>
      </c>
      <c r="R35" s="17">
        <f t="shared" si="8"/>
        <v>5.4</v>
      </c>
      <c r="S35" s="17">
        <f t="shared" si="8"/>
        <v>5.4</v>
      </c>
      <c r="T35" s="17">
        <f t="shared" si="8"/>
        <v>5.4</v>
      </c>
      <c r="U35" s="19"/>
      <c r="V35" s="19"/>
      <c r="W35" s="19"/>
      <c r="X35" s="19"/>
      <c r="Y35" s="19"/>
      <c r="Z35" s="19"/>
      <c r="AA35" s="19"/>
      <c r="AB35" s="19"/>
      <c r="AC35" s="19"/>
      <c r="AD35" s="18"/>
      <c r="AE35" s="18"/>
      <c r="AF35" s="20"/>
      <c r="AG35" s="20"/>
      <c r="AH35" s="20"/>
      <c r="AI35" s="20"/>
      <c r="AJ35" s="20"/>
      <c r="AK35" s="20"/>
      <c r="AL35" s="20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</row>
    <row r="36" spans="1:53" s="21" customFormat="1" ht="39" customHeight="1" x14ac:dyDescent="0.2">
      <c r="A36" s="25">
        <v>23</v>
      </c>
      <c r="B36" s="15" t="s">
        <v>113</v>
      </c>
      <c r="C36" s="15" t="s">
        <v>56</v>
      </c>
      <c r="D36" s="15" t="s">
        <v>90</v>
      </c>
      <c r="E36" s="15" t="s">
        <v>91</v>
      </c>
      <c r="F36" s="15" t="s">
        <v>94</v>
      </c>
      <c r="G36" s="15" t="s">
        <v>85</v>
      </c>
      <c r="H36" s="15" t="s">
        <v>66</v>
      </c>
      <c r="I36" s="15" t="s">
        <v>93</v>
      </c>
      <c r="J36" s="24" t="s">
        <v>42</v>
      </c>
      <c r="K36" s="24" t="s">
        <v>112</v>
      </c>
      <c r="L36" s="17">
        <v>100</v>
      </c>
      <c r="M36" s="17">
        <v>100</v>
      </c>
      <c r="N36" s="17">
        <v>100</v>
      </c>
      <c r="O36" s="17">
        <v>100</v>
      </c>
      <c r="P36" s="17">
        <v>0</v>
      </c>
      <c r="Q36" s="17">
        <v>0</v>
      </c>
      <c r="R36" s="17">
        <v>5.4</v>
      </c>
      <c r="S36" s="17">
        <v>5.4</v>
      </c>
      <c r="T36" s="17">
        <v>5.4</v>
      </c>
      <c r="U36" s="19"/>
      <c r="V36" s="19"/>
      <c r="W36" s="19"/>
      <c r="X36" s="19"/>
      <c r="Y36" s="19"/>
      <c r="Z36" s="19"/>
      <c r="AA36" s="19"/>
      <c r="AB36" s="19"/>
      <c r="AC36" s="19"/>
      <c r="AD36" s="18"/>
      <c r="AE36" s="18"/>
      <c r="AF36" s="20"/>
      <c r="AG36" s="20"/>
      <c r="AH36" s="20"/>
      <c r="AI36" s="20"/>
      <c r="AJ36" s="20"/>
      <c r="AK36" s="20"/>
      <c r="AL36" s="20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</row>
    <row r="37" spans="1:53" s="34" customFormat="1" ht="72.75" customHeight="1" x14ac:dyDescent="0.2">
      <c r="A37" s="30">
        <v>24</v>
      </c>
      <c r="B37" s="15" t="s">
        <v>113</v>
      </c>
      <c r="C37" s="15" t="s">
        <v>56</v>
      </c>
      <c r="D37" s="15" t="s">
        <v>90</v>
      </c>
      <c r="E37" s="15" t="s">
        <v>139</v>
      </c>
      <c r="F37" s="15" t="s">
        <v>64</v>
      </c>
      <c r="G37" s="15" t="s">
        <v>65</v>
      </c>
      <c r="H37" s="15" t="s">
        <v>66</v>
      </c>
      <c r="I37" s="15" t="s">
        <v>64</v>
      </c>
      <c r="J37" s="37" t="s">
        <v>137</v>
      </c>
      <c r="K37" s="24" t="s">
        <v>112</v>
      </c>
      <c r="L37" s="17">
        <v>100</v>
      </c>
      <c r="M37" s="17">
        <v>100</v>
      </c>
      <c r="N37" s="17">
        <v>100</v>
      </c>
      <c r="O37" s="17">
        <v>100</v>
      </c>
      <c r="P37" s="35">
        <f>P38</f>
        <v>9.8000000000000007</v>
      </c>
      <c r="Q37" s="35">
        <f>Q38</f>
        <v>16</v>
      </c>
      <c r="R37" s="35">
        <f t="shared" ref="R37:T38" si="9">R38</f>
        <v>15</v>
      </c>
      <c r="S37" s="35">
        <f t="shared" si="9"/>
        <v>15</v>
      </c>
      <c r="T37" s="35">
        <f t="shared" si="9"/>
        <v>15</v>
      </c>
      <c r="U37" s="31"/>
      <c r="V37" s="31"/>
      <c r="W37" s="31"/>
      <c r="X37" s="31"/>
      <c r="Y37" s="31"/>
      <c r="Z37" s="31"/>
      <c r="AA37" s="31"/>
      <c r="AB37" s="31"/>
      <c r="AC37" s="31"/>
      <c r="AD37" s="32"/>
      <c r="AE37" s="32"/>
      <c r="AF37" s="33"/>
      <c r="AG37" s="33"/>
      <c r="AH37" s="33"/>
      <c r="AI37" s="33"/>
      <c r="AJ37" s="33"/>
      <c r="AK37" s="33"/>
      <c r="AL37" s="33"/>
      <c r="AM37" s="31"/>
      <c r="AN37" s="31"/>
      <c r="AO37" s="31"/>
      <c r="AP37" s="31"/>
      <c r="AQ37" s="31"/>
      <c r="AR37" s="31"/>
      <c r="AS37" s="31"/>
      <c r="AT37" s="31"/>
      <c r="AU37" s="31"/>
      <c r="AV37" s="31"/>
      <c r="AW37" s="31"/>
      <c r="AX37" s="31"/>
      <c r="AY37" s="31"/>
      <c r="AZ37" s="31"/>
      <c r="BA37" s="31"/>
    </row>
    <row r="38" spans="1:53" s="34" customFormat="1" ht="72" customHeight="1" x14ac:dyDescent="0.2">
      <c r="A38" s="30">
        <v>25</v>
      </c>
      <c r="B38" s="15" t="s">
        <v>113</v>
      </c>
      <c r="C38" s="15" t="s">
        <v>56</v>
      </c>
      <c r="D38" s="15" t="s">
        <v>90</v>
      </c>
      <c r="E38" s="15" t="s">
        <v>139</v>
      </c>
      <c r="F38" s="15" t="s">
        <v>76</v>
      </c>
      <c r="G38" s="15" t="s">
        <v>65</v>
      </c>
      <c r="H38" s="15" t="s">
        <v>66</v>
      </c>
      <c r="I38" s="15" t="s">
        <v>93</v>
      </c>
      <c r="J38" s="37" t="s">
        <v>138</v>
      </c>
      <c r="K38" s="24" t="s">
        <v>112</v>
      </c>
      <c r="L38" s="17">
        <v>100</v>
      </c>
      <c r="M38" s="17">
        <v>100</v>
      </c>
      <c r="N38" s="17">
        <v>100</v>
      </c>
      <c r="O38" s="17">
        <v>100</v>
      </c>
      <c r="P38" s="35">
        <f>P39</f>
        <v>9.8000000000000007</v>
      </c>
      <c r="Q38" s="35">
        <f>Q39</f>
        <v>16</v>
      </c>
      <c r="R38" s="35">
        <f t="shared" si="9"/>
        <v>15</v>
      </c>
      <c r="S38" s="35">
        <f t="shared" si="9"/>
        <v>15</v>
      </c>
      <c r="T38" s="35">
        <f t="shared" si="9"/>
        <v>15</v>
      </c>
      <c r="U38" s="31"/>
      <c r="V38" s="31"/>
      <c r="W38" s="31"/>
      <c r="X38" s="31"/>
      <c r="Y38" s="31"/>
      <c r="Z38" s="31"/>
      <c r="AA38" s="31"/>
      <c r="AB38" s="31"/>
      <c r="AC38" s="31"/>
      <c r="AD38" s="32"/>
      <c r="AE38" s="32"/>
      <c r="AF38" s="33"/>
      <c r="AG38" s="33"/>
      <c r="AH38" s="33"/>
      <c r="AI38" s="33"/>
      <c r="AJ38" s="33"/>
      <c r="AK38" s="33"/>
      <c r="AL38" s="33"/>
      <c r="AM38" s="31"/>
      <c r="AN38" s="31"/>
      <c r="AO38" s="31"/>
      <c r="AP38" s="31"/>
      <c r="AQ38" s="31"/>
      <c r="AR38" s="31"/>
      <c r="AS38" s="31"/>
      <c r="AT38" s="31"/>
      <c r="AU38" s="31"/>
      <c r="AV38" s="31"/>
      <c r="AW38" s="31"/>
      <c r="AX38" s="31"/>
      <c r="AY38" s="31"/>
      <c r="AZ38" s="31"/>
      <c r="BA38" s="31"/>
    </row>
    <row r="39" spans="1:53" s="34" customFormat="1" ht="72" x14ac:dyDescent="0.2">
      <c r="A39" s="30">
        <v>26</v>
      </c>
      <c r="B39" s="15" t="s">
        <v>113</v>
      </c>
      <c r="C39" s="15" t="s">
        <v>56</v>
      </c>
      <c r="D39" s="15" t="s">
        <v>90</v>
      </c>
      <c r="E39" s="15" t="s">
        <v>139</v>
      </c>
      <c r="F39" s="15" t="s">
        <v>140</v>
      </c>
      <c r="G39" s="15" t="s">
        <v>85</v>
      </c>
      <c r="H39" s="15" t="s">
        <v>66</v>
      </c>
      <c r="I39" s="15" t="s">
        <v>93</v>
      </c>
      <c r="J39" s="44" t="s">
        <v>136</v>
      </c>
      <c r="K39" s="24" t="s">
        <v>112</v>
      </c>
      <c r="L39" s="17">
        <v>100</v>
      </c>
      <c r="M39" s="17">
        <v>100</v>
      </c>
      <c r="N39" s="17">
        <v>100</v>
      </c>
      <c r="O39" s="17">
        <v>100</v>
      </c>
      <c r="P39" s="35">
        <v>9.8000000000000007</v>
      </c>
      <c r="Q39" s="35">
        <v>16</v>
      </c>
      <c r="R39" s="35">
        <v>15</v>
      </c>
      <c r="S39" s="35">
        <v>15</v>
      </c>
      <c r="T39" s="35">
        <v>15</v>
      </c>
      <c r="U39" s="31"/>
      <c r="V39" s="31"/>
      <c r="W39" s="31"/>
      <c r="X39" s="31"/>
      <c r="Y39" s="31"/>
      <c r="Z39" s="31"/>
      <c r="AA39" s="31"/>
      <c r="AB39" s="31"/>
      <c r="AC39" s="31"/>
      <c r="AD39" s="32"/>
      <c r="AE39" s="32"/>
      <c r="AF39" s="33"/>
      <c r="AG39" s="33"/>
      <c r="AH39" s="33"/>
      <c r="AI39" s="33"/>
      <c r="AJ39" s="33"/>
      <c r="AK39" s="33"/>
      <c r="AL39" s="33"/>
      <c r="AM39" s="31"/>
      <c r="AN39" s="31"/>
      <c r="AO39" s="31"/>
      <c r="AP39" s="31"/>
      <c r="AQ39" s="31"/>
      <c r="AR39" s="31"/>
      <c r="AS39" s="31"/>
      <c r="AT39" s="31"/>
      <c r="AU39" s="31"/>
      <c r="AV39" s="31"/>
      <c r="AW39" s="31"/>
      <c r="AX39" s="31"/>
      <c r="AY39" s="31"/>
      <c r="AZ39" s="31"/>
      <c r="BA39" s="31"/>
    </row>
    <row r="40" spans="1:53" s="21" customFormat="1" ht="39" customHeight="1" x14ac:dyDescent="0.2">
      <c r="A40" s="25">
        <v>27</v>
      </c>
      <c r="B40" s="26" t="s">
        <v>113</v>
      </c>
      <c r="C40" s="26" t="s">
        <v>56</v>
      </c>
      <c r="D40" s="26" t="s">
        <v>117</v>
      </c>
      <c r="E40" s="26" t="s">
        <v>65</v>
      </c>
      <c r="F40" s="26" t="s">
        <v>64</v>
      </c>
      <c r="G40" s="26" t="s">
        <v>65</v>
      </c>
      <c r="H40" s="26" t="s">
        <v>66</v>
      </c>
      <c r="I40" s="26" t="s">
        <v>64</v>
      </c>
      <c r="J40" s="27" t="s">
        <v>114</v>
      </c>
      <c r="K40" s="24" t="s">
        <v>112</v>
      </c>
      <c r="L40" s="17">
        <v>100</v>
      </c>
      <c r="M40" s="17">
        <v>100</v>
      </c>
      <c r="N40" s="17">
        <v>100</v>
      </c>
      <c r="O40" s="17">
        <v>100</v>
      </c>
      <c r="P40" s="17">
        <f t="shared" ref="P40:T41" si="10">P41</f>
        <v>0</v>
      </c>
      <c r="Q40" s="17">
        <f t="shared" si="10"/>
        <v>6.4</v>
      </c>
      <c r="R40" s="17">
        <f t="shared" si="10"/>
        <v>6.7</v>
      </c>
      <c r="S40" s="17">
        <f t="shared" si="10"/>
        <v>6.9</v>
      </c>
      <c r="T40" s="17">
        <f t="shared" si="10"/>
        <v>7.2</v>
      </c>
      <c r="U40" s="19"/>
      <c r="V40" s="19"/>
      <c r="W40" s="19"/>
      <c r="X40" s="19"/>
      <c r="Y40" s="19"/>
      <c r="Z40" s="19"/>
      <c r="AA40" s="19"/>
      <c r="AB40" s="19"/>
      <c r="AC40" s="19"/>
      <c r="AD40" s="18"/>
      <c r="AE40" s="18"/>
      <c r="AF40" s="20"/>
      <c r="AG40" s="20"/>
      <c r="AH40" s="20"/>
      <c r="AI40" s="20"/>
      <c r="AJ40" s="20"/>
      <c r="AK40" s="20"/>
      <c r="AL40" s="20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</row>
    <row r="41" spans="1:53" s="21" customFormat="1" ht="20.25" customHeight="1" x14ac:dyDescent="0.2">
      <c r="A41" s="25">
        <v>28</v>
      </c>
      <c r="B41" s="26" t="s">
        <v>113</v>
      </c>
      <c r="C41" s="26" t="s">
        <v>56</v>
      </c>
      <c r="D41" s="26" t="s">
        <v>117</v>
      </c>
      <c r="E41" s="26" t="s">
        <v>91</v>
      </c>
      <c r="F41" s="26" t="s">
        <v>118</v>
      </c>
      <c r="G41" s="26" t="s">
        <v>65</v>
      </c>
      <c r="H41" s="26" t="s">
        <v>66</v>
      </c>
      <c r="I41" s="26" t="s">
        <v>119</v>
      </c>
      <c r="J41" s="27" t="s">
        <v>115</v>
      </c>
      <c r="K41" s="24" t="s">
        <v>112</v>
      </c>
      <c r="L41" s="17">
        <v>100</v>
      </c>
      <c r="M41" s="17">
        <v>100</v>
      </c>
      <c r="N41" s="17">
        <v>100</v>
      </c>
      <c r="O41" s="17">
        <v>100</v>
      </c>
      <c r="P41" s="17">
        <f t="shared" si="10"/>
        <v>0</v>
      </c>
      <c r="Q41" s="17">
        <f t="shared" si="10"/>
        <v>6.4</v>
      </c>
      <c r="R41" s="17">
        <f t="shared" si="10"/>
        <v>6.7</v>
      </c>
      <c r="S41" s="17">
        <f t="shared" si="10"/>
        <v>6.9</v>
      </c>
      <c r="T41" s="17">
        <f t="shared" si="10"/>
        <v>7.2</v>
      </c>
      <c r="U41" s="19"/>
      <c r="V41" s="19"/>
      <c r="W41" s="19"/>
      <c r="X41" s="19"/>
      <c r="Y41" s="19"/>
      <c r="Z41" s="19"/>
      <c r="AA41" s="19"/>
      <c r="AB41" s="19"/>
      <c r="AC41" s="19"/>
      <c r="AD41" s="18"/>
      <c r="AE41" s="18"/>
      <c r="AF41" s="20"/>
      <c r="AG41" s="20"/>
      <c r="AH41" s="20"/>
      <c r="AI41" s="20"/>
      <c r="AJ41" s="20"/>
      <c r="AK41" s="20"/>
      <c r="AL41" s="20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</row>
    <row r="42" spans="1:53" s="21" customFormat="1" ht="30" customHeight="1" x14ac:dyDescent="0.2">
      <c r="A42" s="25">
        <v>29</v>
      </c>
      <c r="B42" s="26" t="s">
        <v>113</v>
      </c>
      <c r="C42" s="26" t="s">
        <v>56</v>
      </c>
      <c r="D42" s="26" t="s">
        <v>117</v>
      </c>
      <c r="E42" s="26" t="s">
        <v>69</v>
      </c>
      <c r="F42" s="26" t="s">
        <v>120</v>
      </c>
      <c r="G42" s="26" t="s">
        <v>85</v>
      </c>
      <c r="H42" s="26" t="s">
        <v>66</v>
      </c>
      <c r="I42" s="26" t="s">
        <v>119</v>
      </c>
      <c r="J42" s="27" t="s">
        <v>116</v>
      </c>
      <c r="K42" s="24" t="s">
        <v>112</v>
      </c>
      <c r="L42" s="17">
        <v>100</v>
      </c>
      <c r="M42" s="17">
        <v>100</v>
      </c>
      <c r="N42" s="17">
        <v>100</v>
      </c>
      <c r="O42" s="17">
        <v>100</v>
      </c>
      <c r="P42" s="17">
        <v>0</v>
      </c>
      <c r="Q42" s="17">
        <v>6.4</v>
      </c>
      <c r="R42" s="17">
        <v>6.7</v>
      </c>
      <c r="S42" s="17">
        <v>6.9</v>
      </c>
      <c r="T42" s="17">
        <v>7.2</v>
      </c>
      <c r="U42" s="19"/>
      <c r="V42" s="19"/>
      <c r="W42" s="19"/>
      <c r="X42" s="19"/>
      <c r="Y42" s="19"/>
      <c r="Z42" s="19"/>
      <c r="AA42" s="19"/>
      <c r="AB42" s="19"/>
      <c r="AC42" s="19"/>
      <c r="AD42" s="18"/>
      <c r="AE42" s="18"/>
      <c r="AF42" s="20"/>
      <c r="AG42" s="20"/>
      <c r="AH42" s="20"/>
      <c r="AI42" s="20"/>
      <c r="AJ42" s="20"/>
      <c r="AK42" s="20"/>
      <c r="AL42" s="20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</row>
    <row r="43" spans="1:53" s="21" customFormat="1" ht="24" customHeight="1" x14ac:dyDescent="0.2">
      <c r="A43" s="25">
        <v>30</v>
      </c>
      <c r="B43" s="26" t="s">
        <v>113</v>
      </c>
      <c r="C43" s="26" t="s">
        <v>56</v>
      </c>
      <c r="D43" s="26" t="s">
        <v>124</v>
      </c>
      <c r="E43" s="26" t="s">
        <v>65</v>
      </c>
      <c r="F43" s="26" t="s">
        <v>64</v>
      </c>
      <c r="G43" s="26" t="s">
        <v>65</v>
      </c>
      <c r="H43" s="26" t="s">
        <v>66</v>
      </c>
      <c r="I43" s="26" t="s">
        <v>64</v>
      </c>
      <c r="J43" s="27" t="s">
        <v>123</v>
      </c>
      <c r="K43" s="24" t="s">
        <v>112</v>
      </c>
      <c r="L43" s="17">
        <v>100</v>
      </c>
      <c r="M43" s="17">
        <v>100</v>
      </c>
      <c r="N43" s="17">
        <v>100</v>
      </c>
      <c r="O43" s="17">
        <v>100</v>
      </c>
      <c r="P43" s="17">
        <f>P44</f>
        <v>2.1</v>
      </c>
      <c r="Q43" s="17">
        <f>Q44</f>
        <v>2.5</v>
      </c>
      <c r="R43" s="17">
        <f t="shared" ref="R43:T44" si="11">R44</f>
        <v>0</v>
      </c>
      <c r="S43" s="17">
        <f t="shared" si="11"/>
        <v>0</v>
      </c>
      <c r="T43" s="17">
        <f t="shared" si="11"/>
        <v>0</v>
      </c>
      <c r="U43" s="19"/>
      <c r="V43" s="19"/>
      <c r="W43" s="19"/>
      <c r="X43" s="19"/>
      <c r="Y43" s="19"/>
      <c r="Z43" s="19"/>
      <c r="AA43" s="19"/>
      <c r="AB43" s="19"/>
      <c r="AC43" s="19"/>
      <c r="AD43" s="18"/>
      <c r="AE43" s="18"/>
      <c r="AF43" s="20"/>
      <c r="AG43" s="20"/>
      <c r="AH43" s="20"/>
      <c r="AI43" s="20"/>
      <c r="AJ43" s="20"/>
      <c r="AK43" s="20"/>
      <c r="AL43" s="20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9"/>
    </row>
    <row r="44" spans="1:53" s="21" customFormat="1" ht="30" customHeight="1" x14ac:dyDescent="0.2">
      <c r="A44" s="25">
        <v>31</v>
      </c>
      <c r="B44" s="26" t="s">
        <v>113</v>
      </c>
      <c r="C44" s="26" t="s">
        <v>56</v>
      </c>
      <c r="D44" s="26" t="s">
        <v>124</v>
      </c>
      <c r="E44" s="26" t="s">
        <v>84</v>
      </c>
      <c r="F44" s="26" t="s">
        <v>64</v>
      </c>
      <c r="G44" s="26" t="s">
        <v>65</v>
      </c>
      <c r="H44" s="26" t="s">
        <v>66</v>
      </c>
      <c r="I44" s="26" t="s">
        <v>126</v>
      </c>
      <c r="J44" s="27" t="s">
        <v>122</v>
      </c>
      <c r="K44" s="24" t="s">
        <v>112</v>
      </c>
      <c r="L44" s="17">
        <v>100</v>
      </c>
      <c r="M44" s="17">
        <v>100</v>
      </c>
      <c r="N44" s="17">
        <v>100</v>
      </c>
      <c r="O44" s="17">
        <v>100</v>
      </c>
      <c r="P44" s="17">
        <f>P45</f>
        <v>2.1</v>
      </c>
      <c r="Q44" s="17">
        <f>Q45</f>
        <v>2.5</v>
      </c>
      <c r="R44" s="17">
        <f t="shared" si="11"/>
        <v>0</v>
      </c>
      <c r="S44" s="17">
        <f t="shared" si="11"/>
        <v>0</v>
      </c>
      <c r="T44" s="17">
        <f t="shared" si="11"/>
        <v>0</v>
      </c>
      <c r="U44" s="19"/>
      <c r="V44" s="19"/>
      <c r="W44" s="19"/>
      <c r="X44" s="19"/>
      <c r="Y44" s="19"/>
      <c r="Z44" s="19"/>
      <c r="AA44" s="19"/>
      <c r="AB44" s="19"/>
      <c r="AC44" s="19"/>
      <c r="AD44" s="18"/>
      <c r="AE44" s="18"/>
      <c r="AF44" s="20"/>
      <c r="AG44" s="20"/>
      <c r="AH44" s="20"/>
      <c r="AI44" s="20"/>
      <c r="AJ44" s="20"/>
      <c r="AK44" s="20"/>
      <c r="AL44" s="20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</row>
    <row r="45" spans="1:53" s="21" customFormat="1" ht="51" customHeight="1" x14ac:dyDescent="0.2">
      <c r="A45" s="25">
        <v>32</v>
      </c>
      <c r="B45" s="26" t="s">
        <v>113</v>
      </c>
      <c r="C45" s="26" t="s">
        <v>56</v>
      </c>
      <c r="D45" s="26" t="s">
        <v>124</v>
      </c>
      <c r="E45" s="26" t="s">
        <v>84</v>
      </c>
      <c r="F45" s="26" t="s">
        <v>125</v>
      </c>
      <c r="G45" s="26" t="s">
        <v>85</v>
      </c>
      <c r="H45" s="26" t="s">
        <v>66</v>
      </c>
      <c r="I45" s="26" t="s">
        <v>126</v>
      </c>
      <c r="J45" s="27" t="s">
        <v>121</v>
      </c>
      <c r="K45" s="24" t="s">
        <v>112</v>
      </c>
      <c r="L45" s="17">
        <v>100</v>
      </c>
      <c r="M45" s="17">
        <v>100</v>
      </c>
      <c r="N45" s="17">
        <v>100</v>
      </c>
      <c r="O45" s="17">
        <v>100</v>
      </c>
      <c r="P45" s="17">
        <v>2.1</v>
      </c>
      <c r="Q45" s="17">
        <v>2.5</v>
      </c>
      <c r="R45" s="17">
        <v>0</v>
      </c>
      <c r="S45" s="17">
        <v>0</v>
      </c>
      <c r="T45" s="17"/>
      <c r="U45" s="19"/>
      <c r="V45" s="19"/>
      <c r="W45" s="19"/>
      <c r="X45" s="19"/>
      <c r="Y45" s="19"/>
      <c r="Z45" s="19"/>
      <c r="AA45" s="19"/>
      <c r="AB45" s="19"/>
      <c r="AC45" s="19"/>
      <c r="AD45" s="18"/>
      <c r="AE45" s="18"/>
      <c r="AF45" s="20"/>
      <c r="AG45" s="20"/>
      <c r="AH45" s="20"/>
      <c r="AI45" s="20"/>
      <c r="AJ45" s="20"/>
      <c r="AK45" s="20"/>
      <c r="AL45" s="20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</row>
    <row r="46" spans="1:53" s="21" customFormat="1" ht="20.25" customHeight="1" x14ac:dyDescent="0.2">
      <c r="A46" s="25">
        <v>33</v>
      </c>
      <c r="B46" s="15" t="s">
        <v>113</v>
      </c>
      <c r="C46" s="15" t="s">
        <v>56</v>
      </c>
      <c r="D46" s="15" t="s">
        <v>95</v>
      </c>
      <c r="E46" s="15" t="s">
        <v>65</v>
      </c>
      <c r="F46" s="15" t="s">
        <v>64</v>
      </c>
      <c r="G46" s="15" t="s">
        <v>65</v>
      </c>
      <c r="H46" s="15" t="s">
        <v>66</v>
      </c>
      <c r="I46" s="15" t="s">
        <v>64</v>
      </c>
      <c r="J46" s="43" t="s">
        <v>132</v>
      </c>
      <c r="K46" s="24" t="s">
        <v>112</v>
      </c>
      <c r="L46" s="17">
        <v>100</v>
      </c>
      <c r="M46" s="17">
        <v>100</v>
      </c>
      <c r="N46" s="17">
        <v>100</v>
      </c>
      <c r="O46" s="17">
        <v>100</v>
      </c>
      <c r="P46" s="17">
        <f t="shared" ref="P46:T47" si="12">P47</f>
        <v>1.1000000000000001</v>
      </c>
      <c r="Q46" s="17">
        <f t="shared" si="12"/>
        <v>1.1000000000000001</v>
      </c>
      <c r="R46" s="17">
        <f t="shared" si="12"/>
        <v>0</v>
      </c>
      <c r="S46" s="17">
        <f t="shared" si="12"/>
        <v>310.2</v>
      </c>
      <c r="T46" s="17">
        <f t="shared" si="12"/>
        <v>606.5</v>
      </c>
      <c r="U46" s="18"/>
      <c r="V46" s="18"/>
      <c r="W46" s="18"/>
      <c r="X46" s="18"/>
      <c r="Y46" s="18"/>
      <c r="Z46" s="19"/>
      <c r="AA46" s="19"/>
      <c r="AB46" s="19"/>
      <c r="AC46" s="19"/>
      <c r="AD46" s="18"/>
      <c r="AE46" s="18"/>
      <c r="AF46" s="20"/>
      <c r="AG46" s="20"/>
      <c r="AH46" s="20"/>
      <c r="AI46" s="20"/>
      <c r="AJ46" s="20"/>
      <c r="AK46" s="20"/>
      <c r="AL46" s="20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8"/>
      <c r="AY46" s="18"/>
      <c r="AZ46" s="19"/>
      <c r="BA46" s="19"/>
    </row>
    <row r="47" spans="1:53" s="21" customFormat="1" ht="19.5" customHeight="1" x14ac:dyDescent="0.2">
      <c r="A47" s="25">
        <v>34</v>
      </c>
      <c r="B47" s="15" t="s">
        <v>113</v>
      </c>
      <c r="C47" s="15" t="s">
        <v>56</v>
      </c>
      <c r="D47" s="15" t="s">
        <v>95</v>
      </c>
      <c r="E47" s="15" t="s">
        <v>91</v>
      </c>
      <c r="F47" s="15" t="s">
        <v>64</v>
      </c>
      <c r="G47" s="15" t="s">
        <v>65</v>
      </c>
      <c r="H47" s="15" t="s">
        <v>66</v>
      </c>
      <c r="I47" s="15" t="s">
        <v>64</v>
      </c>
      <c r="J47" s="43" t="s">
        <v>133</v>
      </c>
      <c r="K47" s="24" t="s">
        <v>112</v>
      </c>
      <c r="L47" s="17">
        <v>100</v>
      </c>
      <c r="M47" s="17">
        <v>100</v>
      </c>
      <c r="N47" s="17">
        <v>100</v>
      </c>
      <c r="O47" s="17">
        <v>100</v>
      </c>
      <c r="P47" s="17">
        <f t="shared" si="12"/>
        <v>1.1000000000000001</v>
      </c>
      <c r="Q47" s="17">
        <f t="shared" si="12"/>
        <v>1.1000000000000001</v>
      </c>
      <c r="R47" s="17">
        <f t="shared" si="12"/>
        <v>0</v>
      </c>
      <c r="S47" s="17">
        <f t="shared" si="12"/>
        <v>310.2</v>
      </c>
      <c r="T47" s="17">
        <f t="shared" si="12"/>
        <v>606.5</v>
      </c>
      <c r="U47" s="19"/>
      <c r="V47" s="19"/>
      <c r="W47" s="19"/>
      <c r="X47" s="19"/>
      <c r="Y47" s="19"/>
      <c r="Z47" s="19"/>
      <c r="AA47" s="19"/>
      <c r="AB47" s="19"/>
      <c r="AC47" s="19"/>
      <c r="AD47" s="18"/>
      <c r="AE47" s="18"/>
      <c r="AF47" s="20"/>
      <c r="AG47" s="20"/>
      <c r="AH47" s="20"/>
      <c r="AI47" s="20"/>
      <c r="AJ47" s="20"/>
      <c r="AK47" s="20"/>
      <c r="AL47" s="20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8"/>
      <c r="AY47" s="18"/>
      <c r="AZ47" s="19"/>
      <c r="BA47" s="19"/>
    </row>
    <row r="48" spans="1:53" s="21" customFormat="1" ht="19.5" customHeight="1" x14ac:dyDescent="0.2">
      <c r="A48" s="25">
        <v>35</v>
      </c>
      <c r="B48" s="15" t="s">
        <v>113</v>
      </c>
      <c r="C48" s="15" t="s">
        <v>56</v>
      </c>
      <c r="D48" s="15" t="s">
        <v>95</v>
      </c>
      <c r="E48" s="15" t="s">
        <v>91</v>
      </c>
      <c r="F48" s="15" t="s">
        <v>96</v>
      </c>
      <c r="G48" s="15" t="s">
        <v>85</v>
      </c>
      <c r="H48" s="15" t="s">
        <v>66</v>
      </c>
      <c r="I48" s="15" t="s">
        <v>97</v>
      </c>
      <c r="J48" s="43" t="s">
        <v>134</v>
      </c>
      <c r="K48" s="24" t="s">
        <v>112</v>
      </c>
      <c r="L48" s="17">
        <v>100</v>
      </c>
      <c r="M48" s="17">
        <v>100</v>
      </c>
      <c r="N48" s="17">
        <v>100</v>
      </c>
      <c r="O48" s="17">
        <v>100</v>
      </c>
      <c r="P48" s="17">
        <v>1.1000000000000001</v>
      </c>
      <c r="Q48" s="17">
        <v>1.1000000000000001</v>
      </c>
      <c r="R48" s="17">
        <v>0</v>
      </c>
      <c r="S48" s="17">
        <v>310.2</v>
      </c>
      <c r="T48" s="17">
        <v>606.5</v>
      </c>
      <c r="U48" s="19"/>
      <c r="V48" s="19"/>
      <c r="W48" s="19"/>
      <c r="X48" s="19"/>
      <c r="Y48" s="19"/>
      <c r="Z48" s="19"/>
      <c r="AA48" s="19"/>
      <c r="AB48" s="19"/>
      <c r="AC48" s="19"/>
      <c r="AD48" s="18"/>
      <c r="AE48" s="18"/>
      <c r="AF48" s="20"/>
      <c r="AG48" s="20"/>
      <c r="AH48" s="20"/>
      <c r="AI48" s="20"/>
      <c r="AJ48" s="20"/>
      <c r="AK48" s="20"/>
      <c r="AL48" s="20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</row>
    <row r="49" spans="1:53" s="21" customFormat="1" ht="19.5" customHeight="1" x14ac:dyDescent="0.2">
      <c r="A49" s="25">
        <v>36</v>
      </c>
      <c r="B49" s="15" t="s">
        <v>113</v>
      </c>
      <c r="C49" s="15" t="s">
        <v>57</v>
      </c>
      <c r="D49" s="15" t="s">
        <v>65</v>
      </c>
      <c r="E49" s="15" t="s">
        <v>65</v>
      </c>
      <c r="F49" s="15" t="s">
        <v>64</v>
      </c>
      <c r="G49" s="15" t="s">
        <v>65</v>
      </c>
      <c r="H49" s="15" t="s">
        <v>66</v>
      </c>
      <c r="I49" s="15" t="s">
        <v>64</v>
      </c>
      <c r="J49" s="43" t="s">
        <v>135</v>
      </c>
      <c r="K49" s="24" t="s">
        <v>112</v>
      </c>
      <c r="L49" s="17">
        <v>100</v>
      </c>
      <c r="M49" s="17">
        <v>100</v>
      </c>
      <c r="N49" s="17">
        <v>100</v>
      </c>
      <c r="O49" s="17">
        <v>100</v>
      </c>
      <c r="P49" s="17">
        <f>P50+P62</f>
        <v>7356.5</v>
      </c>
      <c r="Q49" s="17">
        <f>Q50+Q62</f>
        <v>12695.099999999999</v>
      </c>
      <c r="R49" s="17">
        <f>R50</f>
        <v>12388.7</v>
      </c>
      <c r="S49" s="17">
        <f>S50</f>
        <v>11222.8</v>
      </c>
      <c r="T49" s="17">
        <f>T50</f>
        <v>10893.5</v>
      </c>
      <c r="U49" s="18"/>
      <c r="V49" s="18"/>
      <c r="W49" s="18"/>
      <c r="X49" s="18"/>
      <c r="Y49" s="18"/>
      <c r="Z49" s="19"/>
      <c r="AA49" s="19"/>
      <c r="AB49" s="19"/>
      <c r="AC49" s="19"/>
      <c r="AD49" s="18"/>
      <c r="AE49" s="18"/>
      <c r="AF49" s="20"/>
      <c r="AG49" s="20"/>
      <c r="AH49" s="20"/>
      <c r="AI49" s="20"/>
      <c r="AJ49" s="20"/>
      <c r="AK49" s="20"/>
      <c r="AL49" s="20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</row>
    <row r="50" spans="1:53" s="21" customFormat="1" ht="27" customHeight="1" x14ac:dyDescent="0.2">
      <c r="A50" s="25">
        <v>37</v>
      </c>
      <c r="B50" s="15" t="s">
        <v>113</v>
      </c>
      <c r="C50" s="15" t="s">
        <v>57</v>
      </c>
      <c r="D50" s="15" t="s">
        <v>69</v>
      </c>
      <c r="E50" s="15" t="s">
        <v>65</v>
      </c>
      <c r="F50" s="15" t="s">
        <v>64</v>
      </c>
      <c r="G50" s="15" t="s">
        <v>65</v>
      </c>
      <c r="H50" s="15" t="s">
        <v>66</v>
      </c>
      <c r="I50" s="15" t="s">
        <v>64</v>
      </c>
      <c r="J50" s="43" t="s">
        <v>43</v>
      </c>
      <c r="K50" s="24" t="s">
        <v>112</v>
      </c>
      <c r="L50" s="17">
        <v>100</v>
      </c>
      <c r="M50" s="17">
        <v>100</v>
      </c>
      <c r="N50" s="17">
        <v>100</v>
      </c>
      <c r="O50" s="17">
        <v>100</v>
      </c>
      <c r="P50" s="17">
        <f>P51+P54+P59</f>
        <v>7356.5</v>
      </c>
      <c r="Q50" s="17">
        <f>Q51+Q54+Q59</f>
        <v>12695.099999999999</v>
      </c>
      <c r="R50" s="17">
        <f>R51+R54+R59</f>
        <v>12388.7</v>
      </c>
      <c r="S50" s="17">
        <f>S51+S54+S59</f>
        <v>11222.8</v>
      </c>
      <c r="T50" s="17">
        <f>T51+T54+T59</f>
        <v>10893.5</v>
      </c>
      <c r="U50" s="18"/>
      <c r="V50" s="18"/>
      <c r="W50" s="18"/>
      <c r="X50" s="18"/>
      <c r="Y50" s="18"/>
      <c r="Z50" s="19"/>
      <c r="AA50" s="19"/>
      <c r="AB50" s="19"/>
      <c r="AC50" s="19"/>
      <c r="AD50" s="18"/>
      <c r="AE50" s="18"/>
      <c r="AF50" s="20"/>
      <c r="AG50" s="20"/>
      <c r="AH50" s="20"/>
      <c r="AI50" s="20"/>
      <c r="AJ50" s="20"/>
      <c r="AK50" s="20"/>
      <c r="AL50" s="20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</row>
    <row r="51" spans="1:53" s="21" customFormat="1" ht="27" customHeight="1" x14ac:dyDescent="0.2">
      <c r="A51" s="25">
        <v>38</v>
      </c>
      <c r="B51" s="15" t="s">
        <v>113</v>
      </c>
      <c r="C51" s="15" t="s">
        <v>57</v>
      </c>
      <c r="D51" s="15" t="s">
        <v>69</v>
      </c>
      <c r="E51" s="15" t="s">
        <v>98</v>
      </c>
      <c r="F51" s="15" t="s">
        <v>64</v>
      </c>
      <c r="G51" s="15" t="s">
        <v>65</v>
      </c>
      <c r="H51" s="15" t="s">
        <v>66</v>
      </c>
      <c r="I51" s="15" t="s">
        <v>99</v>
      </c>
      <c r="J51" s="24" t="s">
        <v>44</v>
      </c>
      <c r="K51" s="24" t="s">
        <v>112</v>
      </c>
      <c r="L51" s="17">
        <v>100</v>
      </c>
      <c r="M51" s="17">
        <v>100</v>
      </c>
      <c r="N51" s="17">
        <v>100</v>
      </c>
      <c r="O51" s="17">
        <v>100</v>
      </c>
      <c r="P51" s="17">
        <f>P52</f>
        <v>3985.3</v>
      </c>
      <c r="Q51" s="17">
        <f>Q52</f>
        <v>5366.8</v>
      </c>
      <c r="R51" s="17">
        <f t="shared" ref="R51:T52" si="13">R52</f>
        <v>5883.7</v>
      </c>
      <c r="S51" s="17">
        <f t="shared" si="13"/>
        <v>4700.3</v>
      </c>
      <c r="T51" s="17">
        <f t="shared" si="13"/>
        <v>4700.3</v>
      </c>
      <c r="U51" s="18"/>
      <c r="V51" s="18"/>
      <c r="W51" s="18"/>
      <c r="X51" s="18"/>
      <c r="Y51" s="18"/>
      <c r="Z51" s="19"/>
      <c r="AA51" s="19"/>
      <c r="AB51" s="19"/>
      <c r="AC51" s="19"/>
      <c r="AD51" s="18"/>
      <c r="AE51" s="18"/>
      <c r="AF51" s="20"/>
      <c r="AG51" s="20"/>
      <c r="AH51" s="20"/>
      <c r="AI51" s="20"/>
      <c r="AJ51" s="20"/>
      <c r="AK51" s="20"/>
      <c r="AL51" s="20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</row>
    <row r="52" spans="1:53" s="21" customFormat="1" ht="27" customHeight="1" x14ac:dyDescent="0.2">
      <c r="A52" s="25">
        <v>39</v>
      </c>
      <c r="B52" s="15" t="s">
        <v>113</v>
      </c>
      <c r="C52" s="15" t="s">
        <v>57</v>
      </c>
      <c r="D52" s="15" t="s">
        <v>69</v>
      </c>
      <c r="E52" s="15" t="s">
        <v>98</v>
      </c>
      <c r="F52" s="15" t="s">
        <v>100</v>
      </c>
      <c r="G52" s="15" t="s">
        <v>65</v>
      </c>
      <c r="H52" s="15" t="s">
        <v>66</v>
      </c>
      <c r="I52" s="15" t="s">
        <v>99</v>
      </c>
      <c r="J52" s="24" t="s">
        <v>45</v>
      </c>
      <c r="K52" s="24" t="s">
        <v>112</v>
      </c>
      <c r="L52" s="17">
        <v>100</v>
      </c>
      <c r="M52" s="17">
        <v>100</v>
      </c>
      <c r="N52" s="17">
        <v>100</v>
      </c>
      <c r="O52" s="17">
        <v>100</v>
      </c>
      <c r="P52" s="17">
        <f>P53</f>
        <v>3985.3</v>
      </c>
      <c r="Q52" s="17">
        <f>Q53</f>
        <v>5366.8</v>
      </c>
      <c r="R52" s="17">
        <f>R53</f>
        <v>5883.7</v>
      </c>
      <c r="S52" s="17">
        <f t="shared" si="13"/>
        <v>4700.3</v>
      </c>
      <c r="T52" s="17">
        <f t="shared" si="13"/>
        <v>4700.3</v>
      </c>
      <c r="U52" s="19"/>
      <c r="V52" s="19"/>
      <c r="W52" s="19"/>
      <c r="X52" s="19"/>
      <c r="Y52" s="19"/>
      <c r="Z52" s="19"/>
      <c r="AA52" s="19"/>
      <c r="AB52" s="19"/>
      <c r="AC52" s="19"/>
      <c r="AD52" s="18"/>
      <c r="AE52" s="18"/>
      <c r="AF52" s="20"/>
      <c r="AG52" s="20"/>
      <c r="AH52" s="20"/>
      <c r="AI52" s="20"/>
      <c r="AJ52" s="20"/>
      <c r="AK52" s="20"/>
      <c r="AL52" s="20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</row>
    <row r="53" spans="1:53" s="21" customFormat="1" ht="37.5" customHeight="1" x14ac:dyDescent="0.2">
      <c r="A53" s="25">
        <v>40</v>
      </c>
      <c r="B53" s="15" t="s">
        <v>113</v>
      </c>
      <c r="C53" s="15" t="s">
        <v>57</v>
      </c>
      <c r="D53" s="15" t="s">
        <v>69</v>
      </c>
      <c r="E53" s="15" t="s">
        <v>98</v>
      </c>
      <c r="F53" s="15" t="s">
        <v>100</v>
      </c>
      <c r="G53" s="15" t="s">
        <v>85</v>
      </c>
      <c r="H53" s="15" t="s">
        <v>66</v>
      </c>
      <c r="I53" s="15" t="s">
        <v>99</v>
      </c>
      <c r="J53" s="24" t="s">
        <v>46</v>
      </c>
      <c r="K53" s="24" t="s">
        <v>112</v>
      </c>
      <c r="L53" s="17">
        <v>100</v>
      </c>
      <c r="M53" s="17">
        <v>100</v>
      </c>
      <c r="N53" s="17">
        <v>100</v>
      </c>
      <c r="O53" s="17">
        <v>100</v>
      </c>
      <c r="P53" s="17">
        <v>3985.3</v>
      </c>
      <c r="Q53" s="17">
        <v>5366.8</v>
      </c>
      <c r="R53" s="17">
        <v>5883.7</v>
      </c>
      <c r="S53" s="17">
        <v>4700.3</v>
      </c>
      <c r="T53" s="17">
        <v>4700.3</v>
      </c>
      <c r="U53" s="19"/>
      <c r="V53" s="19"/>
      <c r="W53" s="19"/>
      <c r="X53" s="19"/>
      <c r="Y53" s="19"/>
      <c r="Z53" s="19"/>
      <c r="AA53" s="19"/>
      <c r="AB53" s="19"/>
      <c r="AC53" s="19"/>
      <c r="AD53" s="18"/>
      <c r="AE53" s="18"/>
      <c r="AF53" s="20"/>
      <c r="AG53" s="20"/>
      <c r="AH53" s="20"/>
      <c r="AI53" s="20"/>
      <c r="AJ53" s="20"/>
      <c r="AK53" s="20"/>
      <c r="AL53" s="20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</row>
    <row r="54" spans="1:53" s="21" customFormat="1" ht="25.5" customHeight="1" x14ac:dyDescent="0.2">
      <c r="A54" s="25">
        <v>41</v>
      </c>
      <c r="B54" s="15" t="s">
        <v>113</v>
      </c>
      <c r="C54" s="15" t="s">
        <v>57</v>
      </c>
      <c r="D54" s="15" t="s">
        <v>69</v>
      </c>
      <c r="E54" s="15" t="s">
        <v>101</v>
      </c>
      <c r="F54" s="15" t="s">
        <v>64</v>
      </c>
      <c r="G54" s="15" t="s">
        <v>65</v>
      </c>
      <c r="H54" s="15" t="s">
        <v>66</v>
      </c>
      <c r="I54" s="15" t="s">
        <v>64</v>
      </c>
      <c r="J54" s="24" t="s">
        <v>47</v>
      </c>
      <c r="K54" s="24" t="s">
        <v>112</v>
      </c>
      <c r="L54" s="17">
        <v>100</v>
      </c>
      <c r="M54" s="17">
        <v>100</v>
      </c>
      <c r="N54" s="17">
        <v>100</v>
      </c>
      <c r="O54" s="17">
        <v>100</v>
      </c>
      <c r="P54" s="17">
        <f>P55+P57</f>
        <v>271.89999999999998</v>
      </c>
      <c r="Q54" s="17">
        <f>Q55+Q57</f>
        <v>414.4</v>
      </c>
      <c r="R54" s="17">
        <f t="shared" ref="R54:T54" si="14">R55+R57</f>
        <v>318.60000000000002</v>
      </c>
      <c r="S54" s="17">
        <f t="shared" si="14"/>
        <v>336.1</v>
      </c>
      <c r="T54" s="17">
        <f t="shared" si="14"/>
        <v>6.8</v>
      </c>
      <c r="U54" s="19"/>
      <c r="V54" s="19"/>
      <c r="W54" s="19"/>
      <c r="X54" s="19"/>
      <c r="Y54" s="19"/>
      <c r="Z54" s="19"/>
      <c r="AA54" s="19"/>
      <c r="AB54" s="19"/>
      <c r="AC54" s="19"/>
      <c r="AD54" s="18"/>
      <c r="AE54" s="18"/>
      <c r="AF54" s="20"/>
      <c r="AG54" s="20"/>
      <c r="AH54" s="20"/>
      <c r="AI54" s="20"/>
      <c r="AJ54" s="20"/>
      <c r="AK54" s="20"/>
      <c r="AL54" s="20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</row>
    <row r="55" spans="1:53" s="21" customFormat="1" ht="26.25" customHeight="1" x14ac:dyDescent="0.2">
      <c r="A55" s="25">
        <v>42</v>
      </c>
      <c r="B55" s="15" t="s">
        <v>113</v>
      </c>
      <c r="C55" s="15" t="s">
        <v>57</v>
      </c>
      <c r="D55" s="15" t="s">
        <v>69</v>
      </c>
      <c r="E55" s="15" t="s">
        <v>101</v>
      </c>
      <c r="F55" s="15" t="s">
        <v>102</v>
      </c>
      <c r="G55" s="15" t="s">
        <v>65</v>
      </c>
      <c r="H55" s="15" t="s">
        <v>66</v>
      </c>
      <c r="I55" s="15" t="s">
        <v>99</v>
      </c>
      <c r="J55" s="24" t="s">
        <v>142</v>
      </c>
      <c r="K55" s="24" t="s">
        <v>112</v>
      </c>
      <c r="L55" s="17">
        <v>100</v>
      </c>
      <c r="M55" s="17">
        <v>100</v>
      </c>
      <c r="N55" s="17">
        <v>100</v>
      </c>
      <c r="O55" s="17">
        <v>100</v>
      </c>
      <c r="P55" s="17">
        <f>P56</f>
        <v>5.9</v>
      </c>
      <c r="Q55" s="17">
        <f>Q56</f>
        <v>6.2</v>
      </c>
      <c r="R55" s="17">
        <f t="shared" ref="R55:T55" si="15">R56</f>
        <v>6.8</v>
      </c>
      <c r="S55" s="17">
        <f t="shared" si="15"/>
        <v>6.8</v>
      </c>
      <c r="T55" s="17">
        <f t="shared" si="15"/>
        <v>6.8</v>
      </c>
      <c r="U55" s="19"/>
      <c r="V55" s="19"/>
      <c r="W55" s="19"/>
      <c r="X55" s="19"/>
      <c r="Y55" s="19"/>
      <c r="Z55" s="19"/>
      <c r="AA55" s="19"/>
      <c r="AB55" s="19"/>
      <c r="AC55" s="19"/>
      <c r="AD55" s="18"/>
      <c r="AE55" s="18"/>
      <c r="AF55" s="20"/>
      <c r="AG55" s="20"/>
      <c r="AH55" s="20"/>
      <c r="AI55" s="20"/>
      <c r="AJ55" s="20"/>
      <c r="AK55" s="20"/>
      <c r="AL55" s="20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</row>
    <row r="56" spans="1:53" s="21" customFormat="1" ht="26.25" customHeight="1" x14ac:dyDescent="0.2">
      <c r="A56" s="25">
        <v>43</v>
      </c>
      <c r="B56" s="15" t="s">
        <v>113</v>
      </c>
      <c r="C56" s="15" t="s">
        <v>57</v>
      </c>
      <c r="D56" s="15" t="s">
        <v>69</v>
      </c>
      <c r="E56" s="15" t="s">
        <v>101</v>
      </c>
      <c r="F56" s="15" t="s">
        <v>102</v>
      </c>
      <c r="G56" s="15" t="s">
        <v>85</v>
      </c>
      <c r="H56" s="15" t="s">
        <v>66</v>
      </c>
      <c r="I56" s="15" t="s">
        <v>99</v>
      </c>
      <c r="J56" s="24" t="s">
        <v>142</v>
      </c>
      <c r="K56" s="24" t="s">
        <v>112</v>
      </c>
      <c r="L56" s="17">
        <v>100</v>
      </c>
      <c r="M56" s="17">
        <v>100</v>
      </c>
      <c r="N56" s="17">
        <v>100</v>
      </c>
      <c r="O56" s="17">
        <v>100</v>
      </c>
      <c r="P56" s="17">
        <v>5.9</v>
      </c>
      <c r="Q56" s="17">
        <v>6.2</v>
      </c>
      <c r="R56" s="17">
        <v>6.8</v>
      </c>
      <c r="S56" s="17">
        <v>6.8</v>
      </c>
      <c r="T56" s="17">
        <v>6.8</v>
      </c>
      <c r="U56" s="19"/>
      <c r="V56" s="19"/>
      <c r="W56" s="19"/>
      <c r="X56" s="19"/>
      <c r="Y56" s="19"/>
      <c r="Z56" s="19"/>
      <c r="AA56" s="19"/>
      <c r="AB56" s="19"/>
      <c r="AC56" s="19"/>
      <c r="AD56" s="18"/>
      <c r="AE56" s="18"/>
      <c r="AF56" s="20"/>
      <c r="AG56" s="20"/>
      <c r="AH56" s="20"/>
      <c r="AI56" s="20"/>
      <c r="AJ56" s="20"/>
      <c r="AK56" s="20"/>
      <c r="AL56" s="20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</row>
    <row r="57" spans="1:53" s="21" customFormat="1" ht="39" customHeight="1" x14ac:dyDescent="0.2">
      <c r="A57" s="25">
        <v>44</v>
      </c>
      <c r="B57" s="15" t="s">
        <v>113</v>
      </c>
      <c r="C57" s="15" t="s">
        <v>57</v>
      </c>
      <c r="D57" s="15" t="s">
        <v>69</v>
      </c>
      <c r="E57" s="15" t="s">
        <v>103</v>
      </c>
      <c r="F57" s="15" t="s">
        <v>104</v>
      </c>
      <c r="G57" s="15" t="s">
        <v>65</v>
      </c>
      <c r="H57" s="15" t="s">
        <v>66</v>
      </c>
      <c r="I57" s="15" t="s">
        <v>64</v>
      </c>
      <c r="J57" s="24" t="s">
        <v>48</v>
      </c>
      <c r="K57" s="24" t="s">
        <v>112</v>
      </c>
      <c r="L57" s="17">
        <v>100</v>
      </c>
      <c r="M57" s="17">
        <v>100</v>
      </c>
      <c r="N57" s="17">
        <v>100</v>
      </c>
      <c r="O57" s="17">
        <v>100</v>
      </c>
      <c r="P57" s="17">
        <f>P58</f>
        <v>266</v>
      </c>
      <c r="Q57" s="17">
        <f>Q58</f>
        <v>408.2</v>
      </c>
      <c r="R57" s="17">
        <f t="shared" ref="R57:T57" si="16">R58</f>
        <v>311.8</v>
      </c>
      <c r="S57" s="17">
        <f t="shared" si="16"/>
        <v>329.3</v>
      </c>
      <c r="T57" s="17">
        <f t="shared" si="16"/>
        <v>0</v>
      </c>
      <c r="U57" s="19"/>
      <c r="V57" s="19"/>
      <c r="W57" s="19"/>
      <c r="X57" s="19"/>
      <c r="Y57" s="19"/>
      <c r="Z57" s="19"/>
      <c r="AA57" s="19"/>
      <c r="AB57" s="19"/>
      <c r="AC57" s="19"/>
      <c r="AD57" s="18"/>
      <c r="AE57" s="18"/>
      <c r="AF57" s="20"/>
      <c r="AG57" s="20"/>
      <c r="AH57" s="20"/>
      <c r="AI57" s="20"/>
      <c r="AJ57" s="20"/>
      <c r="AK57" s="20"/>
      <c r="AL57" s="20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</row>
    <row r="58" spans="1:53" s="21" customFormat="1" ht="40.5" customHeight="1" x14ac:dyDescent="0.2">
      <c r="A58" s="25">
        <v>45</v>
      </c>
      <c r="B58" s="15" t="s">
        <v>113</v>
      </c>
      <c r="C58" s="15" t="s">
        <v>57</v>
      </c>
      <c r="D58" s="15" t="s">
        <v>69</v>
      </c>
      <c r="E58" s="15" t="s">
        <v>103</v>
      </c>
      <c r="F58" s="15" t="s">
        <v>104</v>
      </c>
      <c r="G58" s="15" t="s">
        <v>85</v>
      </c>
      <c r="H58" s="15" t="s">
        <v>66</v>
      </c>
      <c r="I58" s="15" t="s">
        <v>99</v>
      </c>
      <c r="J58" s="24" t="s">
        <v>49</v>
      </c>
      <c r="K58" s="24" t="s">
        <v>112</v>
      </c>
      <c r="L58" s="17">
        <v>100</v>
      </c>
      <c r="M58" s="17">
        <v>100</v>
      </c>
      <c r="N58" s="17">
        <v>100</v>
      </c>
      <c r="O58" s="17">
        <v>100</v>
      </c>
      <c r="P58" s="17">
        <v>266</v>
      </c>
      <c r="Q58" s="17">
        <v>408.2</v>
      </c>
      <c r="R58" s="17">
        <v>311.8</v>
      </c>
      <c r="S58" s="17">
        <v>329.3</v>
      </c>
      <c r="T58" s="17">
        <v>0</v>
      </c>
      <c r="U58" s="18"/>
      <c r="V58" s="18"/>
      <c r="W58" s="18"/>
      <c r="X58" s="18"/>
      <c r="Y58" s="18"/>
      <c r="Z58" s="19"/>
      <c r="AA58" s="19"/>
      <c r="AB58" s="19"/>
      <c r="AC58" s="19"/>
      <c r="AD58" s="18"/>
      <c r="AE58" s="18"/>
      <c r="AF58" s="20"/>
      <c r="AG58" s="20"/>
      <c r="AH58" s="20"/>
      <c r="AI58" s="20"/>
      <c r="AJ58" s="20"/>
      <c r="AK58" s="20"/>
      <c r="AL58" s="20"/>
      <c r="AM58" s="19"/>
      <c r="AN58" s="19"/>
      <c r="AO58" s="19"/>
      <c r="AP58" s="19"/>
      <c r="AQ58" s="19"/>
      <c r="AR58" s="19"/>
      <c r="AS58" s="19"/>
      <c r="AT58" s="19"/>
      <c r="AU58" s="19"/>
      <c r="AV58" s="19"/>
      <c r="AW58" s="19"/>
      <c r="AX58" s="19"/>
      <c r="AY58" s="19"/>
      <c r="AZ58" s="19"/>
      <c r="BA58" s="19"/>
    </row>
    <row r="59" spans="1:53" s="21" customFormat="1" ht="21" customHeight="1" x14ac:dyDescent="0.2">
      <c r="A59" s="25">
        <v>46</v>
      </c>
      <c r="B59" s="15" t="s">
        <v>113</v>
      </c>
      <c r="C59" s="15" t="s">
        <v>57</v>
      </c>
      <c r="D59" s="15" t="s">
        <v>69</v>
      </c>
      <c r="E59" s="15" t="s">
        <v>105</v>
      </c>
      <c r="F59" s="15" t="s">
        <v>64</v>
      </c>
      <c r="G59" s="15" t="s">
        <v>65</v>
      </c>
      <c r="H59" s="15" t="s">
        <v>66</v>
      </c>
      <c r="I59" s="15" t="s">
        <v>64</v>
      </c>
      <c r="J59" s="24" t="s">
        <v>50</v>
      </c>
      <c r="K59" s="24" t="s">
        <v>112</v>
      </c>
      <c r="L59" s="17">
        <v>100</v>
      </c>
      <c r="M59" s="17">
        <v>100</v>
      </c>
      <c r="N59" s="17">
        <v>100</v>
      </c>
      <c r="O59" s="17">
        <v>100</v>
      </c>
      <c r="P59" s="17">
        <f t="shared" ref="P59:T60" si="17">P60</f>
        <v>3099.3</v>
      </c>
      <c r="Q59" s="17">
        <f t="shared" si="17"/>
        <v>6913.9</v>
      </c>
      <c r="R59" s="17">
        <f t="shared" si="17"/>
        <v>6186.4</v>
      </c>
      <c r="S59" s="17">
        <f t="shared" si="17"/>
        <v>6186.4</v>
      </c>
      <c r="T59" s="17">
        <f t="shared" si="17"/>
        <v>6186.4</v>
      </c>
      <c r="U59" s="19"/>
      <c r="V59" s="19"/>
      <c r="W59" s="19"/>
      <c r="X59" s="19"/>
      <c r="Y59" s="19"/>
      <c r="Z59" s="19"/>
      <c r="AA59" s="19"/>
      <c r="AB59" s="19"/>
      <c r="AC59" s="19"/>
      <c r="AD59" s="18"/>
      <c r="AE59" s="18"/>
      <c r="AF59" s="20"/>
      <c r="AG59" s="20"/>
      <c r="AH59" s="20"/>
      <c r="AI59" s="20"/>
      <c r="AJ59" s="20"/>
      <c r="AK59" s="20"/>
      <c r="AL59" s="20"/>
      <c r="AM59" s="19"/>
      <c r="AN59" s="19"/>
      <c r="AO59" s="19"/>
      <c r="AP59" s="19"/>
      <c r="AQ59" s="19"/>
      <c r="AR59" s="19"/>
      <c r="AS59" s="19"/>
      <c r="AT59" s="19"/>
      <c r="AU59" s="19"/>
      <c r="AV59" s="19"/>
      <c r="AW59" s="19"/>
      <c r="AX59" s="19"/>
      <c r="AY59" s="19"/>
      <c r="AZ59" s="19"/>
      <c r="BA59" s="19"/>
    </row>
    <row r="60" spans="1:53" s="21" customFormat="1" ht="29.25" customHeight="1" x14ac:dyDescent="0.2">
      <c r="A60" s="25">
        <v>47</v>
      </c>
      <c r="B60" s="15" t="s">
        <v>113</v>
      </c>
      <c r="C60" s="15" t="s">
        <v>57</v>
      </c>
      <c r="D60" s="15" t="s">
        <v>69</v>
      </c>
      <c r="E60" s="15" t="s">
        <v>105</v>
      </c>
      <c r="F60" s="15" t="s">
        <v>106</v>
      </c>
      <c r="G60" s="15" t="s">
        <v>65</v>
      </c>
      <c r="H60" s="15" t="s">
        <v>66</v>
      </c>
      <c r="I60" s="15" t="s">
        <v>99</v>
      </c>
      <c r="J60" s="24" t="s">
        <v>51</v>
      </c>
      <c r="K60" s="24" t="s">
        <v>112</v>
      </c>
      <c r="L60" s="17">
        <v>100</v>
      </c>
      <c r="M60" s="17">
        <v>100</v>
      </c>
      <c r="N60" s="17">
        <v>100</v>
      </c>
      <c r="O60" s="17">
        <v>100</v>
      </c>
      <c r="P60" s="17">
        <f t="shared" si="17"/>
        <v>3099.3</v>
      </c>
      <c r="Q60" s="17">
        <f t="shared" si="17"/>
        <v>6913.9</v>
      </c>
      <c r="R60" s="17">
        <f t="shared" si="17"/>
        <v>6186.4</v>
      </c>
      <c r="S60" s="17">
        <f t="shared" si="17"/>
        <v>6186.4</v>
      </c>
      <c r="T60" s="17">
        <f t="shared" si="17"/>
        <v>6186.4</v>
      </c>
      <c r="U60" s="19"/>
      <c r="V60" s="19"/>
      <c r="W60" s="19"/>
      <c r="X60" s="19"/>
      <c r="Y60" s="19"/>
      <c r="Z60" s="19"/>
      <c r="AA60" s="19"/>
      <c r="AB60" s="19"/>
      <c r="AC60" s="19"/>
      <c r="AD60" s="18"/>
      <c r="AE60" s="18"/>
      <c r="AF60" s="20"/>
      <c r="AG60" s="20"/>
      <c r="AH60" s="20"/>
      <c r="AI60" s="20"/>
      <c r="AJ60" s="20"/>
      <c r="AK60" s="20"/>
      <c r="AL60" s="20"/>
      <c r="AM60" s="19"/>
      <c r="AN60" s="19"/>
      <c r="AO60" s="19"/>
      <c r="AP60" s="19"/>
      <c r="AQ60" s="19"/>
      <c r="AR60" s="19"/>
      <c r="AS60" s="19"/>
      <c r="AT60" s="19"/>
      <c r="AU60" s="19"/>
      <c r="AV60" s="19"/>
      <c r="AW60" s="19"/>
      <c r="AX60" s="19"/>
      <c r="AY60" s="19"/>
      <c r="AZ60" s="19"/>
      <c r="BA60" s="19"/>
    </row>
    <row r="61" spans="1:53" s="21" customFormat="1" ht="30.6" customHeight="1" x14ac:dyDescent="0.2">
      <c r="A61" s="25">
        <v>48</v>
      </c>
      <c r="B61" s="15" t="s">
        <v>113</v>
      </c>
      <c r="C61" s="15" t="s">
        <v>57</v>
      </c>
      <c r="D61" s="15" t="s">
        <v>69</v>
      </c>
      <c r="E61" s="15" t="s">
        <v>105</v>
      </c>
      <c r="F61" s="15" t="s">
        <v>106</v>
      </c>
      <c r="G61" s="15" t="s">
        <v>85</v>
      </c>
      <c r="H61" s="15" t="s">
        <v>66</v>
      </c>
      <c r="I61" s="15" t="s">
        <v>99</v>
      </c>
      <c r="J61" s="24" t="s">
        <v>52</v>
      </c>
      <c r="K61" s="24" t="s">
        <v>112</v>
      </c>
      <c r="L61" s="17">
        <v>100</v>
      </c>
      <c r="M61" s="17">
        <v>100</v>
      </c>
      <c r="N61" s="17">
        <v>100</v>
      </c>
      <c r="O61" s="17">
        <v>100</v>
      </c>
      <c r="P61" s="17">
        <v>3099.3</v>
      </c>
      <c r="Q61" s="17">
        <v>6913.9</v>
      </c>
      <c r="R61" s="17">
        <v>6186.4</v>
      </c>
      <c r="S61" s="17">
        <v>6186.4</v>
      </c>
      <c r="T61" s="17">
        <v>6186.4</v>
      </c>
      <c r="U61" s="19"/>
      <c r="V61" s="19"/>
      <c r="W61" s="19"/>
      <c r="X61" s="19"/>
      <c r="Y61" s="19"/>
      <c r="Z61" s="19"/>
      <c r="AA61" s="19"/>
      <c r="AB61" s="19"/>
      <c r="AC61" s="19"/>
      <c r="AD61" s="18"/>
      <c r="AE61" s="18"/>
      <c r="AF61" s="20"/>
      <c r="AG61" s="20"/>
      <c r="AH61" s="20"/>
      <c r="AI61" s="20"/>
      <c r="AJ61" s="20"/>
      <c r="AK61" s="20"/>
      <c r="AL61" s="20"/>
      <c r="AM61" s="19"/>
      <c r="AN61" s="19"/>
      <c r="AO61" s="19"/>
      <c r="AP61" s="19"/>
      <c r="AQ61" s="19"/>
      <c r="AR61" s="19"/>
      <c r="AS61" s="19"/>
      <c r="AT61" s="19"/>
      <c r="AU61" s="19"/>
      <c r="AV61" s="19"/>
      <c r="AW61" s="19"/>
      <c r="AX61" s="19"/>
      <c r="AY61" s="19"/>
      <c r="AZ61" s="19"/>
      <c r="BA61" s="19"/>
    </row>
    <row r="62" spans="1:53" s="21" customFormat="1" ht="50.25" customHeight="1" x14ac:dyDescent="0.2">
      <c r="A62" s="25">
        <v>49</v>
      </c>
      <c r="B62" s="15" t="s">
        <v>113</v>
      </c>
      <c r="C62" s="15" t="s">
        <v>57</v>
      </c>
      <c r="D62" s="15" t="s">
        <v>107</v>
      </c>
      <c r="E62" s="15" t="s">
        <v>65</v>
      </c>
      <c r="F62" s="15" t="s">
        <v>64</v>
      </c>
      <c r="G62" s="15" t="s">
        <v>65</v>
      </c>
      <c r="H62" s="15" t="s">
        <v>66</v>
      </c>
      <c r="I62" s="15" t="s">
        <v>64</v>
      </c>
      <c r="J62" s="24" t="s">
        <v>53</v>
      </c>
      <c r="K62" s="24" t="s">
        <v>112</v>
      </c>
      <c r="L62" s="17">
        <v>100</v>
      </c>
      <c r="M62" s="17">
        <v>100</v>
      </c>
      <c r="N62" s="17">
        <v>100</v>
      </c>
      <c r="O62" s="17">
        <v>100</v>
      </c>
      <c r="P62" s="17">
        <f>P63</f>
        <v>0</v>
      </c>
      <c r="Q62" s="17">
        <f>Q63</f>
        <v>0</v>
      </c>
      <c r="R62" s="17">
        <f>R63</f>
        <v>0</v>
      </c>
      <c r="S62" s="17">
        <f>S63</f>
        <v>0</v>
      </c>
      <c r="T62" s="17">
        <f>T63</f>
        <v>0</v>
      </c>
      <c r="U62" s="19"/>
      <c r="V62" s="19"/>
      <c r="W62" s="19"/>
      <c r="X62" s="19"/>
      <c r="Y62" s="19"/>
      <c r="Z62" s="19"/>
      <c r="AA62" s="19"/>
      <c r="AB62" s="19"/>
      <c r="AC62" s="19"/>
      <c r="AD62" s="18"/>
      <c r="AE62" s="18"/>
      <c r="AF62" s="20"/>
      <c r="AG62" s="20"/>
      <c r="AH62" s="20"/>
      <c r="AI62" s="20"/>
      <c r="AJ62" s="20"/>
      <c r="AK62" s="20"/>
      <c r="AL62" s="20"/>
      <c r="AM62" s="19"/>
      <c r="AN62" s="19"/>
      <c r="AO62" s="19"/>
      <c r="AP62" s="19"/>
      <c r="AQ62" s="19"/>
      <c r="AR62" s="19"/>
      <c r="AS62" s="19"/>
      <c r="AT62" s="19"/>
      <c r="AU62" s="19"/>
      <c r="AV62" s="19"/>
      <c r="AW62" s="19"/>
      <c r="AX62" s="19"/>
      <c r="AY62" s="19"/>
      <c r="AZ62" s="19"/>
      <c r="BA62" s="19"/>
    </row>
    <row r="63" spans="1:53" s="21" customFormat="1" ht="53.25" customHeight="1" x14ac:dyDescent="0.2">
      <c r="A63" s="25">
        <v>50</v>
      </c>
      <c r="B63" s="15" t="s">
        <v>113</v>
      </c>
      <c r="C63" s="15" t="s">
        <v>57</v>
      </c>
      <c r="D63" s="15" t="s">
        <v>107</v>
      </c>
      <c r="E63" s="15" t="s">
        <v>91</v>
      </c>
      <c r="F63" s="15" t="s">
        <v>64</v>
      </c>
      <c r="G63" s="15" t="s">
        <v>85</v>
      </c>
      <c r="H63" s="15" t="s">
        <v>66</v>
      </c>
      <c r="I63" s="15" t="s">
        <v>99</v>
      </c>
      <c r="J63" s="24" t="s">
        <v>54</v>
      </c>
      <c r="K63" s="24" t="s">
        <v>112</v>
      </c>
      <c r="L63" s="17">
        <v>100</v>
      </c>
      <c r="M63" s="17">
        <v>100</v>
      </c>
      <c r="N63" s="17">
        <v>100</v>
      </c>
      <c r="O63" s="17">
        <v>100</v>
      </c>
      <c r="P63" s="17">
        <v>0</v>
      </c>
      <c r="Q63" s="17">
        <v>0</v>
      </c>
      <c r="R63" s="17">
        <v>0</v>
      </c>
      <c r="S63" s="17">
        <v>0</v>
      </c>
      <c r="T63" s="17">
        <v>0</v>
      </c>
      <c r="U63" s="19"/>
      <c r="V63" s="19"/>
      <c r="W63" s="19"/>
      <c r="X63" s="19"/>
      <c r="Y63" s="19"/>
      <c r="Z63" s="19"/>
      <c r="AA63" s="19"/>
      <c r="AB63" s="19"/>
      <c r="AC63" s="19"/>
      <c r="AD63" s="18"/>
      <c r="AE63" s="18"/>
      <c r="AF63" s="20"/>
      <c r="AG63" s="20"/>
      <c r="AH63" s="20"/>
      <c r="AI63" s="20"/>
      <c r="AJ63" s="20"/>
      <c r="AK63" s="20"/>
      <c r="AL63" s="20"/>
      <c r="AM63" s="19"/>
      <c r="AN63" s="19"/>
      <c r="AO63" s="19"/>
      <c r="AP63" s="19"/>
      <c r="AQ63" s="19"/>
      <c r="AR63" s="19"/>
      <c r="AS63" s="19"/>
      <c r="AT63" s="19"/>
      <c r="AU63" s="19"/>
      <c r="AV63" s="19"/>
      <c r="AW63" s="19"/>
      <c r="AX63" s="19"/>
      <c r="AY63" s="19"/>
      <c r="AZ63" s="19"/>
      <c r="BA63" s="19"/>
    </row>
    <row r="64" spans="1:53" s="21" customFormat="1" ht="12.75" x14ac:dyDescent="0.2">
      <c r="A64" s="103" t="s">
        <v>55</v>
      </c>
      <c r="B64" s="104"/>
      <c r="C64" s="104"/>
      <c r="D64" s="104"/>
      <c r="E64" s="104"/>
      <c r="F64" s="104"/>
      <c r="G64" s="104"/>
      <c r="H64" s="104"/>
      <c r="I64" s="104"/>
      <c r="J64" s="105"/>
      <c r="K64" s="16"/>
      <c r="L64" s="17"/>
      <c r="M64" s="17"/>
      <c r="N64" s="17"/>
      <c r="O64" s="17"/>
      <c r="P64" s="17">
        <f>P10+P49</f>
        <v>7975.8</v>
      </c>
      <c r="Q64" s="17">
        <f>Q10+Q49</f>
        <v>13725.099999999999</v>
      </c>
      <c r="R64" s="17">
        <f>R10+R49</f>
        <v>13546.6</v>
      </c>
      <c r="S64" s="17">
        <f>S10+S49</f>
        <v>12719.199999999999</v>
      </c>
      <c r="T64" s="17">
        <f>T10+T49</f>
        <v>12736</v>
      </c>
      <c r="U64" s="18"/>
      <c r="V64" s="18"/>
      <c r="W64" s="18"/>
      <c r="X64" s="18"/>
      <c r="Y64" s="18"/>
      <c r="Z64" s="18"/>
      <c r="AA64" s="19"/>
      <c r="AB64" s="19"/>
      <c r="AC64" s="19"/>
      <c r="AD64" s="18"/>
      <c r="AE64" s="18"/>
      <c r="AF64" s="20"/>
      <c r="AG64" s="20"/>
      <c r="AH64" s="20"/>
      <c r="AI64" s="20"/>
      <c r="AJ64" s="20"/>
      <c r="AK64" s="20"/>
      <c r="AL64" s="20"/>
      <c r="AM64" s="19"/>
      <c r="AN64" s="19"/>
      <c r="AO64" s="19"/>
      <c r="AP64" s="19"/>
      <c r="AQ64" s="19"/>
      <c r="AR64" s="19"/>
      <c r="AS64" s="19"/>
      <c r="AT64" s="19"/>
      <c r="AU64" s="19"/>
      <c r="AV64" s="19"/>
      <c r="AW64" s="19"/>
      <c r="AX64" s="19"/>
      <c r="AY64" s="19"/>
      <c r="AZ64" s="19"/>
      <c r="BA64" s="19"/>
    </row>
    <row r="68" spans="16:17" x14ac:dyDescent="0.25">
      <c r="P68" s="1"/>
      <c r="Q68" s="1"/>
    </row>
    <row r="99" spans="16:20" x14ac:dyDescent="0.25">
      <c r="P99" s="2"/>
      <c r="Q99" s="2"/>
      <c r="R99" s="2"/>
      <c r="S99" s="2"/>
      <c r="T99" s="2"/>
    </row>
    <row r="100" spans="16:20" x14ac:dyDescent="0.25">
      <c r="P100" s="2"/>
      <c r="Q100" s="2"/>
      <c r="R100" s="2"/>
      <c r="S100" s="2"/>
      <c r="T100" s="2"/>
    </row>
    <row r="101" spans="16:20" x14ac:dyDescent="0.25">
      <c r="P101" s="2"/>
      <c r="Q101" s="2"/>
      <c r="R101" s="2"/>
      <c r="S101" s="2"/>
      <c r="T101" s="2"/>
    </row>
    <row r="102" spans="16:20" x14ac:dyDescent="0.25">
      <c r="P102" s="2"/>
      <c r="Q102" s="2"/>
      <c r="R102" s="2"/>
      <c r="S102" s="2"/>
      <c r="T102" s="2"/>
    </row>
    <row r="103" spans="16:20" x14ac:dyDescent="0.25">
      <c r="P103" s="2"/>
      <c r="Q103" s="2"/>
      <c r="R103" s="2"/>
      <c r="S103" s="2"/>
      <c r="T103" s="2"/>
    </row>
    <row r="109" spans="16:20" x14ac:dyDescent="0.25">
      <c r="P109" s="2"/>
      <c r="Q109" s="2"/>
      <c r="R109" s="2"/>
      <c r="S109" s="2"/>
      <c r="T109" s="2"/>
    </row>
    <row r="110" spans="16:20" x14ac:dyDescent="0.25">
      <c r="P110" s="2"/>
      <c r="Q110" s="2"/>
      <c r="R110" s="2"/>
      <c r="S110" s="2"/>
      <c r="T110" s="2"/>
    </row>
    <row r="111" spans="16:20" x14ac:dyDescent="0.25">
      <c r="P111" s="2"/>
      <c r="Q111" s="2"/>
      <c r="R111" s="2"/>
      <c r="S111" s="2"/>
      <c r="T111" s="2"/>
    </row>
    <row r="114" spans="16:20" x14ac:dyDescent="0.25">
      <c r="P114" s="2"/>
      <c r="Q114" s="2"/>
      <c r="R114" s="2"/>
      <c r="S114" s="2"/>
      <c r="T114" s="2"/>
    </row>
  </sheetData>
  <mergeCells count="19">
    <mergeCell ref="A64:J64"/>
    <mergeCell ref="Q6:Q8"/>
    <mergeCell ref="R6:T6"/>
    <mergeCell ref="B7:B8"/>
    <mergeCell ref="C7:G7"/>
    <mergeCell ref="H7:I7"/>
    <mergeCell ref="R7:R8"/>
    <mergeCell ref="S7:S8"/>
    <mergeCell ref="T7:T8"/>
    <mergeCell ref="N2:T2"/>
    <mergeCell ref="P1:T1"/>
    <mergeCell ref="P3:T3"/>
    <mergeCell ref="G4:Q4"/>
    <mergeCell ref="A6:A8"/>
    <mergeCell ref="B6:I6"/>
    <mergeCell ref="J6:J8"/>
    <mergeCell ref="K6:K8"/>
    <mergeCell ref="L6:O7"/>
    <mergeCell ref="P6:P8"/>
  </mergeCells>
  <pageMargins left="0" right="0" top="0.15748031496062992" bottom="0.35433070866141736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08"/>
  <sheetViews>
    <sheetView topLeftCell="C1" workbookViewId="0">
      <selection activeCell="J6" sqref="J6:J8"/>
    </sheetView>
  </sheetViews>
  <sheetFormatPr defaultRowHeight="15" x14ac:dyDescent="0.25"/>
  <cols>
    <col min="1" max="1" width="4.7109375" customWidth="1"/>
    <col min="2" max="2" width="5.42578125" customWidth="1"/>
    <col min="3" max="3" width="5.85546875" customWidth="1"/>
    <col min="4" max="4" width="6" customWidth="1"/>
    <col min="5" max="5" width="5.42578125" customWidth="1"/>
    <col min="6" max="6" width="6.28515625" customWidth="1"/>
    <col min="7" max="7" width="7.140625" customWidth="1"/>
    <col min="8" max="8" width="7.28515625" customWidth="1"/>
    <col min="9" max="9" width="6.140625" customWidth="1"/>
    <col min="10" max="10" width="41.7109375" customWidth="1"/>
    <col min="11" max="11" width="17.85546875" customWidth="1"/>
    <col min="12" max="12" width="6.85546875" customWidth="1"/>
    <col min="16" max="17" width="11.28515625" bestFit="1" customWidth="1"/>
  </cols>
  <sheetData>
    <row r="1" spans="1:37" x14ac:dyDescent="0.25">
      <c r="P1" s="127" t="s">
        <v>143</v>
      </c>
      <c r="Q1" s="127"/>
      <c r="R1" s="127"/>
      <c r="S1" s="127"/>
      <c r="T1" s="127"/>
    </row>
    <row r="2" spans="1:37" x14ac:dyDescent="0.25">
      <c r="N2" s="126" t="s">
        <v>144</v>
      </c>
      <c r="O2" s="126"/>
      <c r="P2" s="126"/>
      <c r="Q2" s="126"/>
      <c r="R2" s="126"/>
      <c r="S2" s="126"/>
      <c r="T2" s="126"/>
    </row>
    <row r="3" spans="1:37" x14ac:dyDescent="0.25">
      <c r="P3" s="109"/>
      <c r="Q3" s="109"/>
      <c r="R3" s="109"/>
      <c r="S3" s="109"/>
      <c r="T3" s="109"/>
    </row>
    <row r="4" spans="1:37" x14ac:dyDescent="0.25">
      <c r="G4" s="101" t="s">
        <v>146</v>
      </c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46"/>
      <c r="S4" s="46"/>
      <c r="T4" s="46"/>
    </row>
    <row r="5" spans="1:37" x14ac:dyDescent="0.25">
      <c r="S5" t="s">
        <v>109</v>
      </c>
    </row>
    <row r="6" spans="1:37" s="5" customFormat="1" ht="27.6" customHeight="1" x14ac:dyDescent="0.2">
      <c r="A6" s="106" t="s">
        <v>0</v>
      </c>
      <c r="B6" s="114" t="s">
        <v>1</v>
      </c>
      <c r="C6" s="115"/>
      <c r="D6" s="115"/>
      <c r="E6" s="115"/>
      <c r="F6" s="115"/>
      <c r="G6" s="115"/>
      <c r="H6" s="115"/>
      <c r="I6" s="116"/>
      <c r="J6" s="117" t="s">
        <v>2</v>
      </c>
      <c r="K6" s="110" t="s">
        <v>3</v>
      </c>
      <c r="L6" s="120" t="s">
        <v>4</v>
      </c>
      <c r="M6" s="121"/>
      <c r="N6" s="121"/>
      <c r="O6" s="122"/>
      <c r="P6" s="110" t="s">
        <v>149</v>
      </c>
      <c r="Q6" s="110" t="s">
        <v>148</v>
      </c>
      <c r="R6" s="110" t="s">
        <v>5</v>
      </c>
      <c r="S6" s="111"/>
      <c r="T6" s="111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</row>
    <row r="7" spans="1:37" s="5" customFormat="1" ht="42.75" customHeight="1" x14ac:dyDescent="0.2">
      <c r="A7" s="107"/>
      <c r="B7" s="112" t="s">
        <v>6</v>
      </c>
      <c r="C7" s="113" t="s">
        <v>7</v>
      </c>
      <c r="D7" s="113"/>
      <c r="E7" s="113"/>
      <c r="F7" s="113"/>
      <c r="G7" s="113"/>
      <c r="H7" s="113" t="s">
        <v>8</v>
      </c>
      <c r="I7" s="113"/>
      <c r="J7" s="118"/>
      <c r="K7" s="110"/>
      <c r="L7" s="123"/>
      <c r="M7" s="124"/>
      <c r="N7" s="124"/>
      <c r="O7" s="125"/>
      <c r="P7" s="110"/>
      <c r="Q7" s="110"/>
      <c r="R7" s="110" t="s">
        <v>10</v>
      </c>
      <c r="S7" s="110" t="s">
        <v>108</v>
      </c>
      <c r="T7" s="110" t="s">
        <v>127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</row>
    <row r="8" spans="1:37" s="5" customFormat="1" ht="138.75" customHeight="1" x14ac:dyDescent="0.2">
      <c r="A8" s="108"/>
      <c r="B8" s="112"/>
      <c r="C8" s="6" t="s">
        <v>11</v>
      </c>
      <c r="D8" s="6" t="s">
        <v>12</v>
      </c>
      <c r="E8" s="6" t="s">
        <v>13</v>
      </c>
      <c r="F8" s="6" t="s">
        <v>14</v>
      </c>
      <c r="G8" s="48" t="s">
        <v>15</v>
      </c>
      <c r="H8" s="48" t="s">
        <v>16</v>
      </c>
      <c r="I8" s="48" t="s">
        <v>17</v>
      </c>
      <c r="J8" s="119"/>
      <c r="K8" s="111"/>
      <c r="L8" s="45" t="s">
        <v>10</v>
      </c>
      <c r="M8" s="45" t="s">
        <v>108</v>
      </c>
      <c r="N8" s="45" t="s">
        <v>127</v>
      </c>
      <c r="O8" s="45" t="s">
        <v>147</v>
      </c>
      <c r="P8" s="111"/>
      <c r="Q8" s="111"/>
      <c r="R8" s="110"/>
      <c r="S8" s="110"/>
      <c r="T8" s="110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</row>
    <row r="9" spans="1:37" s="14" customFormat="1" ht="12.75" x14ac:dyDescent="0.2">
      <c r="A9" s="8"/>
      <c r="B9" s="49" t="s">
        <v>56</v>
      </c>
      <c r="C9" s="49" t="s">
        <v>57</v>
      </c>
      <c r="D9" s="49" t="s">
        <v>58</v>
      </c>
      <c r="E9" s="49" t="s">
        <v>59</v>
      </c>
      <c r="F9" s="49" t="s">
        <v>60</v>
      </c>
      <c r="G9" s="49" t="s">
        <v>61</v>
      </c>
      <c r="H9" s="49" t="s">
        <v>62</v>
      </c>
      <c r="I9" s="49" t="s">
        <v>63</v>
      </c>
      <c r="J9" s="10">
        <v>9</v>
      </c>
      <c r="K9" s="47">
        <v>10</v>
      </c>
      <c r="L9" s="47">
        <v>11</v>
      </c>
      <c r="M9" s="47">
        <v>12</v>
      </c>
      <c r="N9" s="47">
        <v>13</v>
      </c>
      <c r="O9" s="47">
        <v>14</v>
      </c>
      <c r="P9" s="47">
        <v>16</v>
      </c>
      <c r="Q9" s="47">
        <v>17</v>
      </c>
      <c r="R9" s="47">
        <v>18</v>
      </c>
      <c r="S9" s="47">
        <v>19</v>
      </c>
      <c r="T9" s="47">
        <v>20</v>
      </c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</row>
    <row r="10" spans="1:37" s="21" customFormat="1" ht="14.25" customHeight="1" x14ac:dyDescent="0.2">
      <c r="B10" s="15" t="s">
        <v>64</v>
      </c>
      <c r="C10" s="15" t="s">
        <v>56</v>
      </c>
      <c r="D10" s="15" t="s">
        <v>65</v>
      </c>
      <c r="E10" s="15" t="s">
        <v>65</v>
      </c>
      <c r="F10" s="15" t="s">
        <v>64</v>
      </c>
      <c r="G10" s="15" t="s">
        <v>65</v>
      </c>
      <c r="H10" s="15" t="s">
        <v>66</v>
      </c>
      <c r="I10" s="15" t="s">
        <v>64</v>
      </c>
      <c r="J10" s="24" t="s">
        <v>18</v>
      </c>
      <c r="K10" s="16"/>
      <c r="L10" s="17"/>
      <c r="M10" s="17"/>
      <c r="N10" s="17"/>
      <c r="O10" s="17"/>
      <c r="P10" s="17">
        <f>P16+P22+P30+P33+P40+P11+P37</f>
        <v>903.59999999999991</v>
      </c>
      <c r="Q10" s="17">
        <f t="shared" ref="Q10:T10" si="0">Q16+Q22+Q30+Q33+Q40+Q11+Q37</f>
        <v>1157.9000000000001</v>
      </c>
      <c r="R10" s="17">
        <f t="shared" si="0"/>
        <v>1221.3</v>
      </c>
      <c r="S10" s="17">
        <f t="shared" si="0"/>
        <v>1574.6</v>
      </c>
      <c r="T10" s="17">
        <f t="shared" si="0"/>
        <v>1926.4999999999998</v>
      </c>
      <c r="U10" s="20"/>
      <c r="V10" s="20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</row>
    <row r="11" spans="1:37" s="21" customFormat="1" ht="30" customHeight="1" x14ac:dyDescent="0.2">
      <c r="A11" s="25">
        <v>1</v>
      </c>
      <c r="B11" s="15" t="s">
        <v>67</v>
      </c>
      <c r="C11" s="15" t="s">
        <v>56</v>
      </c>
      <c r="D11" s="15" t="s">
        <v>68</v>
      </c>
      <c r="E11" s="15" t="s">
        <v>69</v>
      </c>
      <c r="F11" s="15" t="s">
        <v>64</v>
      </c>
      <c r="G11" s="15" t="s">
        <v>68</v>
      </c>
      <c r="H11" s="15" t="s">
        <v>66</v>
      </c>
      <c r="I11" s="15" t="s">
        <v>70</v>
      </c>
      <c r="J11" s="24" t="s">
        <v>20</v>
      </c>
      <c r="K11" s="24" t="s">
        <v>19</v>
      </c>
      <c r="L11" s="17">
        <v>2</v>
      </c>
      <c r="M11" s="17">
        <v>2</v>
      </c>
      <c r="N11" s="17">
        <v>2</v>
      </c>
      <c r="O11" s="17">
        <v>2</v>
      </c>
      <c r="P11" s="17">
        <f t="shared" ref="P11:T11" si="1">P12</f>
        <v>334.8</v>
      </c>
      <c r="Q11" s="17">
        <f t="shared" si="1"/>
        <v>406.8</v>
      </c>
      <c r="R11" s="17">
        <f t="shared" si="1"/>
        <v>435.4</v>
      </c>
      <c r="S11" s="17">
        <f t="shared" si="1"/>
        <v>451.5</v>
      </c>
      <c r="T11" s="17">
        <f t="shared" si="1"/>
        <v>469.5</v>
      </c>
      <c r="U11" s="20"/>
      <c r="V11" s="20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</row>
    <row r="12" spans="1:37" s="21" customFormat="1" ht="81" customHeight="1" x14ac:dyDescent="0.2">
      <c r="A12" s="25">
        <v>2</v>
      </c>
      <c r="B12" s="15" t="s">
        <v>67</v>
      </c>
      <c r="C12" s="15" t="s">
        <v>56</v>
      </c>
      <c r="D12" s="15" t="s">
        <v>68</v>
      </c>
      <c r="E12" s="15" t="s">
        <v>69</v>
      </c>
      <c r="F12" s="15" t="s">
        <v>71</v>
      </c>
      <c r="G12" s="15" t="s">
        <v>68</v>
      </c>
      <c r="H12" s="15" t="s">
        <v>66</v>
      </c>
      <c r="I12" s="15" t="s">
        <v>70</v>
      </c>
      <c r="J12" s="24" t="s">
        <v>21</v>
      </c>
      <c r="K12" s="24" t="s">
        <v>19</v>
      </c>
      <c r="L12" s="17">
        <v>2</v>
      </c>
      <c r="M12" s="17">
        <v>2</v>
      </c>
      <c r="N12" s="17">
        <v>2</v>
      </c>
      <c r="O12" s="17">
        <v>2</v>
      </c>
      <c r="P12" s="17">
        <v>334.8</v>
      </c>
      <c r="Q12" s="17">
        <v>406.8</v>
      </c>
      <c r="R12" s="50">
        <f>435.4+7.8-7.8</f>
        <v>435.4</v>
      </c>
      <c r="S12" s="51">
        <f>451.5+10.2-10.2</f>
        <v>451.5</v>
      </c>
      <c r="T12" s="51">
        <f>469.5+13-13</f>
        <v>469.5</v>
      </c>
      <c r="U12" s="20"/>
      <c r="V12" s="20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</row>
    <row r="13" spans="1:37" s="21" customFormat="1" ht="67.5" hidden="1" customHeight="1" x14ac:dyDescent="0.2">
      <c r="A13" s="25">
        <v>3</v>
      </c>
      <c r="B13" s="15" t="s">
        <v>67</v>
      </c>
      <c r="C13" s="15" t="s">
        <v>56</v>
      </c>
      <c r="D13" s="15" t="s">
        <v>68</v>
      </c>
      <c r="E13" s="15" t="s">
        <v>69</v>
      </c>
      <c r="F13" s="15" t="s">
        <v>72</v>
      </c>
      <c r="G13" s="15" t="s">
        <v>68</v>
      </c>
      <c r="H13" s="15" t="s">
        <v>66</v>
      </c>
      <c r="I13" s="15" t="s">
        <v>70</v>
      </c>
      <c r="J13" s="24" t="s">
        <v>73</v>
      </c>
      <c r="K13" s="16" t="s">
        <v>19</v>
      </c>
      <c r="L13" s="17">
        <v>10</v>
      </c>
      <c r="M13" s="17">
        <v>10</v>
      </c>
      <c r="N13" s="17">
        <v>10</v>
      </c>
      <c r="O13" s="17">
        <v>10</v>
      </c>
      <c r="P13" s="17">
        <v>237973</v>
      </c>
      <c r="Q13" s="17">
        <v>237973</v>
      </c>
      <c r="R13" s="17">
        <v>351764.4</v>
      </c>
      <c r="S13" s="17">
        <v>366537.2</v>
      </c>
      <c r="T13" s="17">
        <v>380687.2</v>
      </c>
      <c r="U13" s="20"/>
      <c r="V13" s="20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</row>
    <row r="14" spans="1:37" s="21" customFormat="1" ht="27.75" hidden="1" customHeight="1" x14ac:dyDescent="0.2">
      <c r="A14" s="25">
        <v>4</v>
      </c>
      <c r="B14" s="15" t="s">
        <v>67</v>
      </c>
      <c r="C14" s="15" t="s">
        <v>56</v>
      </c>
      <c r="D14" s="15" t="s">
        <v>68</v>
      </c>
      <c r="E14" s="15" t="s">
        <v>69</v>
      </c>
      <c r="F14" s="15" t="s">
        <v>74</v>
      </c>
      <c r="G14" s="15" t="s">
        <v>68</v>
      </c>
      <c r="H14" s="15" t="s">
        <v>66</v>
      </c>
      <c r="I14" s="15" t="s">
        <v>70</v>
      </c>
      <c r="J14" s="24" t="s">
        <v>75</v>
      </c>
      <c r="K14" s="16" t="s">
        <v>19</v>
      </c>
      <c r="L14" s="17">
        <v>10</v>
      </c>
      <c r="M14" s="17">
        <v>10</v>
      </c>
      <c r="N14" s="17">
        <v>10</v>
      </c>
      <c r="O14" s="17">
        <v>10</v>
      </c>
      <c r="P14" s="17">
        <v>852854.6</v>
      </c>
      <c r="Q14" s="17">
        <v>852854.6</v>
      </c>
      <c r="R14" s="17">
        <v>362077.2</v>
      </c>
      <c r="S14" s="17">
        <v>377389.9</v>
      </c>
      <c r="T14" s="17">
        <v>392057.5</v>
      </c>
      <c r="U14" s="20"/>
      <c r="V14" s="20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</row>
    <row r="15" spans="1:37" s="21" customFormat="1" ht="53.25" hidden="1" customHeight="1" x14ac:dyDescent="0.2">
      <c r="A15" s="25">
        <v>5</v>
      </c>
      <c r="B15" s="15" t="s">
        <v>67</v>
      </c>
      <c r="C15" s="15" t="s">
        <v>56</v>
      </c>
      <c r="D15" s="15" t="s">
        <v>68</v>
      </c>
      <c r="E15" s="15" t="s">
        <v>69</v>
      </c>
      <c r="F15" s="15" t="s">
        <v>76</v>
      </c>
      <c r="G15" s="15" t="s">
        <v>68</v>
      </c>
      <c r="H15" s="15" t="s">
        <v>66</v>
      </c>
      <c r="I15" s="15" t="s">
        <v>70</v>
      </c>
      <c r="J15" s="24" t="s">
        <v>77</v>
      </c>
      <c r="K15" s="16" t="s">
        <v>19</v>
      </c>
      <c r="L15" s="17">
        <v>10</v>
      </c>
      <c r="M15" s="17">
        <v>10</v>
      </c>
      <c r="N15" s="17">
        <v>10</v>
      </c>
      <c r="O15" s="17">
        <v>10</v>
      </c>
      <c r="P15" s="17">
        <v>213095.3</v>
      </c>
      <c r="Q15" s="17">
        <v>213095.3</v>
      </c>
      <c r="R15" s="17">
        <v>366194.5</v>
      </c>
      <c r="S15" s="17">
        <v>380842.3</v>
      </c>
      <c r="T15" s="17">
        <v>396075.7</v>
      </c>
      <c r="U15" s="20"/>
      <c r="V15" s="20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</row>
    <row r="16" spans="1:37" s="21" customFormat="1" ht="66" customHeight="1" x14ac:dyDescent="0.2">
      <c r="A16" s="25">
        <v>6</v>
      </c>
      <c r="B16" s="15" t="s">
        <v>64</v>
      </c>
      <c r="C16" s="15" t="s">
        <v>56</v>
      </c>
      <c r="D16" s="15" t="s">
        <v>78</v>
      </c>
      <c r="E16" s="15" t="s">
        <v>65</v>
      </c>
      <c r="F16" s="15" t="s">
        <v>64</v>
      </c>
      <c r="G16" s="15" t="s">
        <v>65</v>
      </c>
      <c r="H16" s="15" t="s">
        <v>66</v>
      </c>
      <c r="I16" s="15" t="s">
        <v>64</v>
      </c>
      <c r="J16" s="24" t="s">
        <v>22</v>
      </c>
      <c r="K16" s="24" t="s">
        <v>23</v>
      </c>
      <c r="L16" s="17">
        <v>10</v>
      </c>
      <c r="M16" s="17">
        <v>10</v>
      </c>
      <c r="N16" s="17">
        <v>10</v>
      </c>
      <c r="O16" s="17">
        <v>10</v>
      </c>
      <c r="P16" s="17">
        <f>P17</f>
        <v>209.90000000000003</v>
      </c>
      <c r="Q16" s="17">
        <f>Q17</f>
        <v>226.90000000000003</v>
      </c>
      <c r="R16" s="17">
        <f t="shared" ref="R16:T16" si="2">R17</f>
        <v>258.39999999999998</v>
      </c>
      <c r="S16" s="17">
        <f t="shared" si="2"/>
        <v>267.59999999999997</v>
      </c>
      <c r="T16" s="17">
        <f t="shared" si="2"/>
        <v>278.49999999999994</v>
      </c>
      <c r="U16" s="20"/>
      <c r="V16" s="20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</row>
    <row r="17" spans="1:37" s="21" customFormat="1" ht="65.25" customHeight="1" x14ac:dyDescent="0.2">
      <c r="A17" s="25">
        <v>7</v>
      </c>
      <c r="B17" s="15" t="s">
        <v>79</v>
      </c>
      <c r="C17" s="15" t="s">
        <v>56</v>
      </c>
      <c r="D17" s="15" t="s">
        <v>78</v>
      </c>
      <c r="E17" s="15" t="s">
        <v>69</v>
      </c>
      <c r="F17" s="15" t="s">
        <v>64</v>
      </c>
      <c r="G17" s="15" t="s">
        <v>68</v>
      </c>
      <c r="H17" s="15" t="s">
        <v>66</v>
      </c>
      <c r="I17" s="15" t="s">
        <v>70</v>
      </c>
      <c r="J17" s="24" t="s">
        <v>24</v>
      </c>
      <c r="K17" s="24" t="s">
        <v>23</v>
      </c>
      <c r="L17" s="17">
        <v>10</v>
      </c>
      <c r="M17" s="17">
        <v>10</v>
      </c>
      <c r="N17" s="17">
        <v>10</v>
      </c>
      <c r="O17" s="17">
        <v>10</v>
      </c>
      <c r="P17" s="17">
        <f>P18+P19+P20+P21</f>
        <v>209.90000000000003</v>
      </c>
      <c r="Q17" s="17">
        <f>Q18+Q19+Q20+Q21</f>
        <v>226.90000000000003</v>
      </c>
      <c r="R17" s="17">
        <f>R18+R19+R20+R21</f>
        <v>258.39999999999998</v>
      </c>
      <c r="S17" s="17">
        <f>S18+S19+S20+S21</f>
        <v>267.59999999999997</v>
      </c>
      <c r="T17" s="17">
        <f>T18+T19+T20+T21</f>
        <v>278.49999999999994</v>
      </c>
      <c r="U17" s="20"/>
      <c r="V17" s="20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</row>
    <row r="18" spans="1:37" s="21" customFormat="1" ht="76.5" customHeight="1" x14ac:dyDescent="0.2">
      <c r="A18" s="25">
        <v>8</v>
      </c>
      <c r="B18" s="15" t="s">
        <v>79</v>
      </c>
      <c r="C18" s="15" t="s">
        <v>56</v>
      </c>
      <c r="D18" s="15" t="s">
        <v>78</v>
      </c>
      <c r="E18" s="15" t="s">
        <v>69</v>
      </c>
      <c r="F18" s="15" t="s">
        <v>80</v>
      </c>
      <c r="G18" s="15" t="s">
        <v>68</v>
      </c>
      <c r="H18" s="15" t="s">
        <v>66</v>
      </c>
      <c r="I18" s="15" t="s">
        <v>70</v>
      </c>
      <c r="J18" s="24" t="s">
        <v>25</v>
      </c>
      <c r="K18" s="24" t="s">
        <v>23</v>
      </c>
      <c r="L18" s="17">
        <v>10</v>
      </c>
      <c r="M18" s="17">
        <v>10</v>
      </c>
      <c r="N18" s="17">
        <v>10</v>
      </c>
      <c r="O18" s="17">
        <v>10</v>
      </c>
      <c r="P18" s="17">
        <v>95.1</v>
      </c>
      <c r="Q18" s="17">
        <v>82.2</v>
      </c>
      <c r="R18" s="50">
        <v>118.4</v>
      </c>
      <c r="S18" s="50">
        <v>123.3</v>
      </c>
      <c r="T18" s="50">
        <v>128.19999999999999</v>
      </c>
      <c r="U18" s="20"/>
      <c r="V18" s="20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</row>
    <row r="19" spans="1:37" s="21" customFormat="1" ht="89.25" customHeight="1" x14ac:dyDescent="0.2">
      <c r="A19" s="25">
        <v>9</v>
      </c>
      <c r="B19" s="15" t="s">
        <v>79</v>
      </c>
      <c r="C19" s="15" t="s">
        <v>56</v>
      </c>
      <c r="D19" s="15" t="s">
        <v>78</v>
      </c>
      <c r="E19" s="15" t="s">
        <v>69</v>
      </c>
      <c r="F19" s="15" t="s">
        <v>81</v>
      </c>
      <c r="G19" s="15" t="s">
        <v>68</v>
      </c>
      <c r="H19" s="15" t="s">
        <v>66</v>
      </c>
      <c r="I19" s="15" t="s">
        <v>70</v>
      </c>
      <c r="J19" s="24" t="s">
        <v>26</v>
      </c>
      <c r="K19" s="24" t="s">
        <v>23</v>
      </c>
      <c r="L19" s="17">
        <v>10</v>
      </c>
      <c r="M19" s="17">
        <v>10</v>
      </c>
      <c r="N19" s="17">
        <v>10</v>
      </c>
      <c r="O19" s="17">
        <v>10</v>
      </c>
      <c r="P19" s="17">
        <v>0.7</v>
      </c>
      <c r="Q19" s="17">
        <v>0.6</v>
      </c>
      <c r="R19" s="50">
        <v>0.6</v>
      </c>
      <c r="S19" s="50">
        <v>0.6</v>
      </c>
      <c r="T19" s="50">
        <v>0.6</v>
      </c>
      <c r="U19" s="20"/>
      <c r="V19" s="20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</row>
    <row r="20" spans="1:37" s="21" customFormat="1" ht="80.45" customHeight="1" x14ac:dyDescent="0.2">
      <c r="A20" s="25">
        <v>10</v>
      </c>
      <c r="B20" s="15" t="s">
        <v>79</v>
      </c>
      <c r="C20" s="15" t="s">
        <v>56</v>
      </c>
      <c r="D20" s="15" t="s">
        <v>78</v>
      </c>
      <c r="E20" s="15" t="s">
        <v>69</v>
      </c>
      <c r="F20" s="15" t="s">
        <v>82</v>
      </c>
      <c r="G20" s="15" t="s">
        <v>68</v>
      </c>
      <c r="H20" s="15" t="s">
        <v>66</v>
      </c>
      <c r="I20" s="15" t="s">
        <v>70</v>
      </c>
      <c r="J20" s="24" t="s">
        <v>27</v>
      </c>
      <c r="K20" s="24" t="s">
        <v>23</v>
      </c>
      <c r="L20" s="17">
        <v>10</v>
      </c>
      <c r="M20" s="17">
        <v>10</v>
      </c>
      <c r="N20" s="17">
        <v>10</v>
      </c>
      <c r="O20" s="17">
        <v>10</v>
      </c>
      <c r="P20" s="17">
        <v>129.30000000000001</v>
      </c>
      <c r="Q20" s="17">
        <v>159.30000000000001</v>
      </c>
      <c r="R20" s="50">
        <v>154.69999999999999</v>
      </c>
      <c r="S20" s="50">
        <v>160.69999999999999</v>
      </c>
      <c r="T20" s="50">
        <v>166</v>
      </c>
      <c r="U20" s="20"/>
      <c r="V20" s="20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</row>
    <row r="21" spans="1:37" s="21" customFormat="1" ht="81.599999999999994" customHeight="1" x14ac:dyDescent="0.2">
      <c r="A21" s="25">
        <v>11</v>
      </c>
      <c r="B21" s="15" t="s">
        <v>79</v>
      </c>
      <c r="C21" s="15" t="s">
        <v>56</v>
      </c>
      <c r="D21" s="15" t="s">
        <v>78</v>
      </c>
      <c r="E21" s="15" t="s">
        <v>69</v>
      </c>
      <c r="F21" s="15" t="s">
        <v>83</v>
      </c>
      <c r="G21" s="15" t="s">
        <v>68</v>
      </c>
      <c r="H21" s="15" t="s">
        <v>66</v>
      </c>
      <c r="I21" s="15" t="s">
        <v>70</v>
      </c>
      <c r="J21" s="24" t="s">
        <v>28</v>
      </c>
      <c r="K21" s="24" t="s">
        <v>23</v>
      </c>
      <c r="L21" s="17">
        <v>10</v>
      </c>
      <c r="M21" s="17">
        <v>10</v>
      </c>
      <c r="N21" s="17">
        <v>10</v>
      </c>
      <c r="O21" s="17">
        <v>10</v>
      </c>
      <c r="P21" s="17">
        <v>-15.2</v>
      </c>
      <c r="Q21" s="17">
        <v>-15.2</v>
      </c>
      <c r="R21" s="50">
        <v>-15.3</v>
      </c>
      <c r="S21" s="50">
        <v>-17</v>
      </c>
      <c r="T21" s="50">
        <v>-16.3</v>
      </c>
      <c r="U21" s="20"/>
      <c r="V21" s="20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</row>
    <row r="22" spans="1:37" s="21" customFormat="1" ht="14.25" customHeight="1" x14ac:dyDescent="0.2">
      <c r="A22" s="25">
        <v>12</v>
      </c>
      <c r="B22" s="15" t="s">
        <v>67</v>
      </c>
      <c r="C22" s="15" t="s">
        <v>56</v>
      </c>
      <c r="D22" s="15" t="s">
        <v>84</v>
      </c>
      <c r="E22" s="15" t="s">
        <v>65</v>
      </c>
      <c r="F22" s="15" t="s">
        <v>64</v>
      </c>
      <c r="G22" s="15" t="s">
        <v>65</v>
      </c>
      <c r="H22" s="15" t="s">
        <v>66</v>
      </c>
      <c r="I22" s="15" t="s">
        <v>64</v>
      </c>
      <c r="J22" s="24" t="s">
        <v>29</v>
      </c>
      <c r="K22" s="24" t="s">
        <v>19</v>
      </c>
      <c r="L22" s="17">
        <v>100</v>
      </c>
      <c r="M22" s="17">
        <v>100</v>
      </c>
      <c r="N22" s="17">
        <v>100</v>
      </c>
      <c r="O22" s="17">
        <v>100</v>
      </c>
      <c r="P22" s="17">
        <f>P23+P25</f>
        <v>284.89999999999998</v>
      </c>
      <c r="Q22" s="17">
        <f>Q23+Q25</f>
        <v>436.29999999999995</v>
      </c>
      <c r="R22" s="17">
        <f>R23+R25</f>
        <v>417.9</v>
      </c>
      <c r="S22" s="17">
        <f>S23+S25</f>
        <v>417.9</v>
      </c>
      <c r="T22" s="17">
        <f>T23+T25</f>
        <v>417.9</v>
      </c>
      <c r="U22" s="20"/>
      <c r="V22" s="20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</row>
    <row r="23" spans="1:37" s="21" customFormat="1" ht="14.25" customHeight="1" x14ac:dyDescent="0.2">
      <c r="A23" s="25">
        <v>13</v>
      </c>
      <c r="B23" s="15" t="s">
        <v>67</v>
      </c>
      <c r="C23" s="15" t="s">
        <v>56</v>
      </c>
      <c r="D23" s="15" t="s">
        <v>84</v>
      </c>
      <c r="E23" s="15" t="s">
        <v>68</v>
      </c>
      <c r="F23" s="15" t="s">
        <v>64</v>
      </c>
      <c r="G23" s="15" t="s">
        <v>65</v>
      </c>
      <c r="H23" s="15" t="s">
        <v>66</v>
      </c>
      <c r="I23" s="15" t="s">
        <v>64</v>
      </c>
      <c r="J23" s="24" t="s">
        <v>30</v>
      </c>
      <c r="K23" s="24" t="s">
        <v>19</v>
      </c>
      <c r="L23" s="17">
        <v>100</v>
      </c>
      <c r="M23" s="17">
        <v>100</v>
      </c>
      <c r="N23" s="17">
        <v>100</v>
      </c>
      <c r="O23" s="17">
        <v>100</v>
      </c>
      <c r="P23" s="17">
        <f>P24</f>
        <v>181.1</v>
      </c>
      <c r="Q23" s="17">
        <f>Q24</f>
        <v>304.7</v>
      </c>
      <c r="R23" s="17">
        <f>R24</f>
        <v>291.5</v>
      </c>
      <c r="S23" s="17">
        <f t="shared" ref="S23:T23" si="3">S24</f>
        <v>291.5</v>
      </c>
      <c r="T23" s="17">
        <f t="shared" si="3"/>
        <v>291.5</v>
      </c>
      <c r="U23" s="20"/>
      <c r="V23" s="20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</row>
    <row r="24" spans="1:37" s="21" customFormat="1" ht="55.15" customHeight="1" x14ac:dyDescent="0.2">
      <c r="A24" s="25">
        <v>14</v>
      </c>
      <c r="B24" s="15" t="s">
        <v>67</v>
      </c>
      <c r="C24" s="15" t="s">
        <v>56</v>
      </c>
      <c r="D24" s="15" t="s">
        <v>84</v>
      </c>
      <c r="E24" s="15" t="s">
        <v>68</v>
      </c>
      <c r="F24" s="15" t="s">
        <v>74</v>
      </c>
      <c r="G24" s="15" t="s">
        <v>85</v>
      </c>
      <c r="H24" s="15" t="s">
        <v>66</v>
      </c>
      <c r="I24" s="15" t="s">
        <v>70</v>
      </c>
      <c r="J24" s="24" t="s">
        <v>31</v>
      </c>
      <c r="K24" s="24" t="s">
        <v>19</v>
      </c>
      <c r="L24" s="17">
        <v>100</v>
      </c>
      <c r="M24" s="17">
        <v>100</v>
      </c>
      <c r="N24" s="17">
        <v>100</v>
      </c>
      <c r="O24" s="17">
        <v>100</v>
      </c>
      <c r="P24" s="17">
        <v>181.1</v>
      </c>
      <c r="Q24" s="17">
        <v>304.7</v>
      </c>
      <c r="R24" s="50">
        <v>291.5</v>
      </c>
      <c r="S24" s="50">
        <v>291.5</v>
      </c>
      <c r="T24" s="50">
        <v>291.5</v>
      </c>
      <c r="U24" s="20"/>
      <c r="V24" s="20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</row>
    <row r="25" spans="1:37" s="21" customFormat="1" ht="14.25" customHeight="1" x14ac:dyDescent="0.2">
      <c r="A25" s="25">
        <v>15</v>
      </c>
      <c r="B25" s="15" t="s">
        <v>67</v>
      </c>
      <c r="C25" s="15" t="s">
        <v>56</v>
      </c>
      <c r="D25" s="15" t="s">
        <v>84</v>
      </c>
      <c r="E25" s="15" t="s">
        <v>84</v>
      </c>
      <c r="F25" s="15" t="s">
        <v>64</v>
      </c>
      <c r="G25" s="15" t="s">
        <v>65</v>
      </c>
      <c r="H25" s="15" t="s">
        <v>66</v>
      </c>
      <c r="I25" s="15" t="s">
        <v>70</v>
      </c>
      <c r="J25" s="24" t="s">
        <v>32</v>
      </c>
      <c r="K25" s="24" t="s">
        <v>19</v>
      </c>
      <c r="L25" s="17">
        <v>100</v>
      </c>
      <c r="M25" s="17">
        <v>100</v>
      </c>
      <c r="N25" s="17">
        <v>100</v>
      </c>
      <c r="O25" s="17">
        <v>100</v>
      </c>
      <c r="P25" s="17">
        <f t="shared" ref="P25:T25" si="4">P26+P28</f>
        <v>103.8</v>
      </c>
      <c r="Q25" s="17">
        <f t="shared" si="4"/>
        <v>131.6</v>
      </c>
      <c r="R25" s="17">
        <f t="shared" si="4"/>
        <v>126.4</v>
      </c>
      <c r="S25" s="17">
        <f t="shared" si="4"/>
        <v>126.4</v>
      </c>
      <c r="T25" s="17">
        <f t="shared" si="4"/>
        <v>126.4</v>
      </c>
      <c r="U25" s="20"/>
      <c r="V25" s="20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</row>
    <row r="26" spans="1:37" s="21" customFormat="1" ht="14.25" customHeight="1" x14ac:dyDescent="0.2">
      <c r="A26" s="25">
        <v>16</v>
      </c>
      <c r="B26" s="15" t="s">
        <v>67</v>
      </c>
      <c r="C26" s="15" t="s">
        <v>56</v>
      </c>
      <c r="D26" s="15" t="s">
        <v>84</v>
      </c>
      <c r="E26" s="15" t="s">
        <v>84</v>
      </c>
      <c r="F26" s="15" t="s">
        <v>74</v>
      </c>
      <c r="G26" s="15" t="s">
        <v>65</v>
      </c>
      <c r="H26" s="15" t="s">
        <v>66</v>
      </c>
      <c r="I26" s="15" t="s">
        <v>70</v>
      </c>
      <c r="J26" s="24" t="s">
        <v>33</v>
      </c>
      <c r="K26" s="24" t="s">
        <v>19</v>
      </c>
      <c r="L26" s="17">
        <v>100</v>
      </c>
      <c r="M26" s="17">
        <v>100</v>
      </c>
      <c r="N26" s="17">
        <v>100</v>
      </c>
      <c r="O26" s="17">
        <v>100</v>
      </c>
      <c r="P26" s="17">
        <f>P27</f>
        <v>81.5</v>
      </c>
      <c r="Q26" s="17">
        <f>Q27</f>
        <v>106.6</v>
      </c>
      <c r="R26" s="17">
        <f>R27</f>
        <v>100</v>
      </c>
      <c r="S26" s="17">
        <f>S27</f>
        <v>100</v>
      </c>
      <c r="T26" s="17">
        <f>T27</f>
        <v>100</v>
      </c>
      <c r="U26" s="20"/>
      <c r="V26" s="20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</row>
    <row r="27" spans="1:37" s="21" customFormat="1" ht="39" customHeight="1" x14ac:dyDescent="0.2">
      <c r="A27" s="25">
        <v>17</v>
      </c>
      <c r="B27" s="15" t="s">
        <v>67</v>
      </c>
      <c r="C27" s="15" t="s">
        <v>56</v>
      </c>
      <c r="D27" s="15" t="s">
        <v>84</v>
      </c>
      <c r="E27" s="15" t="s">
        <v>84</v>
      </c>
      <c r="F27" s="15" t="s">
        <v>86</v>
      </c>
      <c r="G27" s="15" t="s">
        <v>85</v>
      </c>
      <c r="H27" s="15" t="s">
        <v>66</v>
      </c>
      <c r="I27" s="15" t="s">
        <v>70</v>
      </c>
      <c r="J27" s="24" t="s">
        <v>34</v>
      </c>
      <c r="K27" s="24" t="s">
        <v>19</v>
      </c>
      <c r="L27" s="17">
        <v>100</v>
      </c>
      <c r="M27" s="17">
        <v>100</v>
      </c>
      <c r="N27" s="17">
        <v>100</v>
      </c>
      <c r="O27" s="17">
        <v>100</v>
      </c>
      <c r="P27" s="17">
        <v>81.5</v>
      </c>
      <c r="Q27" s="17">
        <v>106.6</v>
      </c>
      <c r="R27" s="52">
        <v>100</v>
      </c>
      <c r="S27" s="52">
        <v>100</v>
      </c>
      <c r="T27" s="52">
        <v>100</v>
      </c>
      <c r="U27" s="20"/>
      <c r="V27" s="20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</row>
    <row r="28" spans="1:37" s="21" customFormat="1" ht="15" customHeight="1" x14ac:dyDescent="0.2">
      <c r="A28" s="25">
        <v>18</v>
      </c>
      <c r="B28" s="15" t="s">
        <v>67</v>
      </c>
      <c r="C28" s="15" t="s">
        <v>56</v>
      </c>
      <c r="D28" s="15" t="s">
        <v>84</v>
      </c>
      <c r="E28" s="15" t="s">
        <v>84</v>
      </c>
      <c r="F28" s="15" t="s">
        <v>76</v>
      </c>
      <c r="G28" s="15" t="s">
        <v>65</v>
      </c>
      <c r="H28" s="15" t="s">
        <v>66</v>
      </c>
      <c r="I28" s="15" t="s">
        <v>70</v>
      </c>
      <c r="J28" s="24" t="s">
        <v>35</v>
      </c>
      <c r="K28" s="24" t="s">
        <v>19</v>
      </c>
      <c r="L28" s="17">
        <v>100</v>
      </c>
      <c r="M28" s="17">
        <v>100</v>
      </c>
      <c r="N28" s="17">
        <v>100</v>
      </c>
      <c r="O28" s="17">
        <v>100</v>
      </c>
      <c r="P28" s="17">
        <f>P29</f>
        <v>22.3</v>
      </c>
      <c r="Q28" s="17">
        <f>Q29</f>
        <v>25</v>
      </c>
      <c r="R28" s="17">
        <f>R29</f>
        <v>26.4</v>
      </c>
      <c r="S28" s="17">
        <f t="shared" ref="S28:T28" si="5">S29</f>
        <v>26.4</v>
      </c>
      <c r="T28" s="17">
        <f t="shared" si="5"/>
        <v>26.4</v>
      </c>
      <c r="U28" s="20"/>
      <c r="V28" s="20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</row>
    <row r="29" spans="1:37" s="21" customFormat="1" ht="39" customHeight="1" x14ac:dyDescent="0.2">
      <c r="A29" s="25">
        <v>19</v>
      </c>
      <c r="B29" s="15" t="s">
        <v>67</v>
      </c>
      <c r="C29" s="15" t="s">
        <v>56</v>
      </c>
      <c r="D29" s="15" t="s">
        <v>84</v>
      </c>
      <c r="E29" s="15" t="s">
        <v>84</v>
      </c>
      <c r="F29" s="15" t="s">
        <v>87</v>
      </c>
      <c r="G29" s="15" t="s">
        <v>85</v>
      </c>
      <c r="H29" s="15" t="s">
        <v>66</v>
      </c>
      <c r="I29" s="15" t="s">
        <v>70</v>
      </c>
      <c r="J29" s="24" t="s">
        <v>36</v>
      </c>
      <c r="K29" s="24" t="s">
        <v>19</v>
      </c>
      <c r="L29" s="17">
        <v>100</v>
      </c>
      <c r="M29" s="17">
        <v>100</v>
      </c>
      <c r="N29" s="17">
        <v>100</v>
      </c>
      <c r="O29" s="17">
        <v>100</v>
      </c>
      <c r="P29" s="17">
        <v>22.3</v>
      </c>
      <c r="Q29" s="17">
        <v>25</v>
      </c>
      <c r="R29" s="52">
        <v>26.4</v>
      </c>
      <c r="S29" s="52">
        <v>26.4</v>
      </c>
      <c r="T29" s="52">
        <v>26.4</v>
      </c>
      <c r="U29" s="20"/>
      <c r="V29" s="20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</row>
    <row r="30" spans="1:37" s="21" customFormat="1" ht="19.5" customHeight="1" x14ac:dyDescent="0.2">
      <c r="A30" s="25">
        <v>20</v>
      </c>
      <c r="B30" s="15" t="s">
        <v>113</v>
      </c>
      <c r="C30" s="15" t="s">
        <v>56</v>
      </c>
      <c r="D30" s="15" t="s">
        <v>88</v>
      </c>
      <c r="E30" s="15" t="s">
        <v>65</v>
      </c>
      <c r="F30" s="15" t="s">
        <v>64</v>
      </c>
      <c r="G30" s="15" t="s">
        <v>65</v>
      </c>
      <c r="H30" s="15" t="s">
        <v>66</v>
      </c>
      <c r="I30" s="15" t="s">
        <v>64</v>
      </c>
      <c r="J30" s="24" t="s">
        <v>37</v>
      </c>
      <c r="K30" s="24" t="s">
        <v>112</v>
      </c>
      <c r="L30" s="17">
        <v>100</v>
      </c>
      <c r="M30" s="17">
        <v>100</v>
      </c>
      <c r="N30" s="17">
        <v>100</v>
      </c>
      <c r="O30" s="17">
        <v>100</v>
      </c>
      <c r="P30" s="17">
        <f t="shared" ref="P30:T31" si="6">P31</f>
        <v>24.6</v>
      </c>
      <c r="Q30" s="17">
        <f t="shared" si="6"/>
        <v>30</v>
      </c>
      <c r="R30" s="17">
        <f t="shared" si="6"/>
        <v>35</v>
      </c>
      <c r="S30" s="17">
        <f t="shared" si="6"/>
        <v>35</v>
      </c>
      <c r="T30" s="17">
        <f t="shared" si="6"/>
        <v>35</v>
      </c>
      <c r="U30" s="20"/>
      <c r="V30" s="20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</row>
    <row r="31" spans="1:37" s="21" customFormat="1" ht="39.75" customHeight="1" x14ac:dyDescent="0.2">
      <c r="A31" s="25">
        <v>21</v>
      </c>
      <c r="B31" s="15" t="s">
        <v>113</v>
      </c>
      <c r="C31" s="15" t="s">
        <v>56</v>
      </c>
      <c r="D31" s="15" t="s">
        <v>88</v>
      </c>
      <c r="E31" s="15" t="s">
        <v>89</v>
      </c>
      <c r="F31" s="15" t="s">
        <v>64</v>
      </c>
      <c r="G31" s="15" t="s">
        <v>65</v>
      </c>
      <c r="H31" s="15" t="s">
        <v>66</v>
      </c>
      <c r="I31" s="15" t="s">
        <v>70</v>
      </c>
      <c r="J31" s="24" t="s">
        <v>38</v>
      </c>
      <c r="K31" s="24" t="s">
        <v>112</v>
      </c>
      <c r="L31" s="17">
        <v>100</v>
      </c>
      <c r="M31" s="17">
        <v>100</v>
      </c>
      <c r="N31" s="17">
        <v>100</v>
      </c>
      <c r="O31" s="17">
        <v>100</v>
      </c>
      <c r="P31" s="17">
        <f t="shared" si="6"/>
        <v>24.6</v>
      </c>
      <c r="Q31" s="17">
        <f t="shared" si="6"/>
        <v>30</v>
      </c>
      <c r="R31" s="17">
        <f t="shared" si="6"/>
        <v>35</v>
      </c>
      <c r="S31" s="17">
        <f t="shared" si="6"/>
        <v>35</v>
      </c>
      <c r="T31" s="17">
        <f t="shared" si="6"/>
        <v>35</v>
      </c>
      <c r="U31" s="20"/>
      <c r="V31" s="20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</row>
    <row r="32" spans="1:37" s="21" customFormat="1" ht="78.75" customHeight="1" x14ac:dyDescent="0.2">
      <c r="A32" s="25">
        <v>22</v>
      </c>
      <c r="B32" s="15" t="s">
        <v>113</v>
      </c>
      <c r="C32" s="15" t="s">
        <v>56</v>
      </c>
      <c r="D32" s="15" t="s">
        <v>88</v>
      </c>
      <c r="E32" s="15" t="s">
        <v>89</v>
      </c>
      <c r="F32" s="15" t="s">
        <v>72</v>
      </c>
      <c r="G32" s="15" t="s">
        <v>68</v>
      </c>
      <c r="H32" s="15" t="s">
        <v>66</v>
      </c>
      <c r="I32" s="15" t="s">
        <v>70</v>
      </c>
      <c r="J32" s="24" t="s">
        <v>39</v>
      </c>
      <c r="K32" s="24" t="s">
        <v>112</v>
      </c>
      <c r="L32" s="17">
        <v>100</v>
      </c>
      <c r="M32" s="17">
        <v>100</v>
      </c>
      <c r="N32" s="17">
        <v>100</v>
      </c>
      <c r="O32" s="17">
        <v>100</v>
      </c>
      <c r="P32" s="17">
        <v>24.6</v>
      </c>
      <c r="Q32" s="17">
        <v>30</v>
      </c>
      <c r="R32" s="50">
        <v>35</v>
      </c>
      <c r="S32" s="50">
        <v>35</v>
      </c>
      <c r="T32" s="50">
        <v>35</v>
      </c>
      <c r="U32" s="20"/>
      <c r="V32" s="20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</row>
    <row r="33" spans="1:37" s="21" customFormat="1" ht="38.25" x14ac:dyDescent="0.2">
      <c r="A33" s="25">
        <v>23</v>
      </c>
      <c r="B33" s="15" t="s">
        <v>113</v>
      </c>
      <c r="C33" s="15" t="s">
        <v>56</v>
      </c>
      <c r="D33" s="15" t="s">
        <v>90</v>
      </c>
      <c r="E33" s="15" t="s">
        <v>65</v>
      </c>
      <c r="F33" s="15" t="s">
        <v>64</v>
      </c>
      <c r="G33" s="15" t="s">
        <v>65</v>
      </c>
      <c r="H33" s="15" t="s">
        <v>66</v>
      </c>
      <c r="I33" s="15" t="s">
        <v>64</v>
      </c>
      <c r="J33" s="36" t="s">
        <v>141</v>
      </c>
      <c r="K33" s="24" t="s">
        <v>112</v>
      </c>
      <c r="L33" s="17">
        <v>100</v>
      </c>
      <c r="M33" s="17">
        <v>100</v>
      </c>
      <c r="N33" s="17">
        <v>100</v>
      </c>
      <c r="O33" s="17">
        <v>100</v>
      </c>
      <c r="P33" s="17">
        <f>P34</f>
        <v>11.9</v>
      </c>
      <c r="Q33" s="17">
        <f t="shared" ref="Q33:T33" si="7">Q34</f>
        <v>20.399999999999999</v>
      </c>
      <c r="R33" s="17">
        <f t="shared" si="7"/>
        <v>37.1</v>
      </c>
      <c r="S33" s="17">
        <f t="shared" si="7"/>
        <v>39.5</v>
      </c>
      <c r="T33" s="17">
        <f t="shared" si="7"/>
        <v>42.3</v>
      </c>
      <c r="U33" s="20"/>
      <c r="V33" s="20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</row>
    <row r="34" spans="1:37" s="34" customFormat="1" ht="72.75" customHeight="1" x14ac:dyDescent="0.2">
      <c r="A34" s="25">
        <v>24</v>
      </c>
      <c r="B34" s="15" t="s">
        <v>113</v>
      </c>
      <c r="C34" s="15" t="s">
        <v>56</v>
      </c>
      <c r="D34" s="15" t="s">
        <v>90</v>
      </c>
      <c r="E34" s="15" t="s">
        <v>139</v>
      </c>
      <c r="F34" s="15" t="s">
        <v>64</v>
      </c>
      <c r="G34" s="15" t="s">
        <v>65</v>
      </c>
      <c r="H34" s="15" t="s">
        <v>66</v>
      </c>
      <c r="I34" s="15" t="s">
        <v>64</v>
      </c>
      <c r="J34" s="37" t="s">
        <v>137</v>
      </c>
      <c r="K34" s="24" t="s">
        <v>112</v>
      </c>
      <c r="L34" s="17">
        <v>100</v>
      </c>
      <c r="M34" s="17">
        <v>100</v>
      </c>
      <c r="N34" s="17">
        <v>100</v>
      </c>
      <c r="O34" s="17">
        <v>100</v>
      </c>
      <c r="P34" s="50">
        <f>P35</f>
        <v>11.9</v>
      </c>
      <c r="Q34" s="50">
        <f>Q35</f>
        <v>20.399999999999999</v>
      </c>
      <c r="R34" s="50">
        <f t="shared" ref="R34:T35" si="8">R35</f>
        <v>37.1</v>
      </c>
      <c r="S34" s="50">
        <f t="shared" si="8"/>
        <v>39.5</v>
      </c>
      <c r="T34" s="50">
        <f t="shared" si="8"/>
        <v>42.3</v>
      </c>
      <c r="U34" s="33"/>
      <c r="V34" s="33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</row>
    <row r="35" spans="1:37" s="34" customFormat="1" ht="72" customHeight="1" x14ac:dyDescent="0.2">
      <c r="A35" s="25">
        <v>25</v>
      </c>
      <c r="B35" s="15" t="s">
        <v>113</v>
      </c>
      <c r="C35" s="15" t="s">
        <v>56</v>
      </c>
      <c r="D35" s="15" t="s">
        <v>90</v>
      </c>
      <c r="E35" s="15" t="s">
        <v>139</v>
      </c>
      <c r="F35" s="15" t="s">
        <v>76</v>
      </c>
      <c r="G35" s="15" t="s">
        <v>65</v>
      </c>
      <c r="H35" s="15" t="s">
        <v>66</v>
      </c>
      <c r="I35" s="15" t="s">
        <v>93</v>
      </c>
      <c r="J35" s="37" t="s">
        <v>138</v>
      </c>
      <c r="K35" s="24" t="s">
        <v>112</v>
      </c>
      <c r="L35" s="17">
        <v>100</v>
      </c>
      <c r="M35" s="17">
        <v>100</v>
      </c>
      <c r="N35" s="17">
        <v>100</v>
      </c>
      <c r="O35" s="17">
        <v>100</v>
      </c>
      <c r="P35" s="50">
        <f>P36</f>
        <v>11.9</v>
      </c>
      <c r="Q35" s="50">
        <f>Q36</f>
        <v>20.399999999999999</v>
      </c>
      <c r="R35" s="50">
        <f t="shared" si="8"/>
        <v>37.1</v>
      </c>
      <c r="S35" s="50">
        <f t="shared" si="8"/>
        <v>39.5</v>
      </c>
      <c r="T35" s="50">
        <f t="shared" si="8"/>
        <v>42.3</v>
      </c>
      <c r="U35" s="33"/>
      <c r="V35" s="33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</row>
    <row r="36" spans="1:37" s="34" customFormat="1" ht="72" x14ac:dyDescent="0.2">
      <c r="A36" s="25">
        <v>26</v>
      </c>
      <c r="B36" s="15" t="s">
        <v>113</v>
      </c>
      <c r="C36" s="15" t="s">
        <v>56</v>
      </c>
      <c r="D36" s="15" t="s">
        <v>90</v>
      </c>
      <c r="E36" s="15" t="s">
        <v>139</v>
      </c>
      <c r="F36" s="15" t="s">
        <v>140</v>
      </c>
      <c r="G36" s="15" t="s">
        <v>85</v>
      </c>
      <c r="H36" s="15" t="s">
        <v>66</v>
      </c>
      <c r="I36" s="15" t="s">
        <v>93</v>
      </c>
      <c r="J36" s="44" t="s">
        <v>136</v>
      </c>
      <c r="K36" s="24" t="s">
        <v>112</v>
      </c>
      <c r="L36" s="17">
        <v>100</v>
      </c>
      <c r="M36" s="17">
        <v>100</v>
      </c>
      <c r="N36" s="17">
        <v>100</v>
      </c>
      <c r="O36" s="17">
        <v>100</v>
      </c>
      <c r="P36" s="50">
        <v>11.9</v>
      </c>
      <c r="Q36" s="50">
        <v>20.399999999999999</v>
      </c>
      <c r="R36" s="50">
        <f>29.3+7.8</f>
        <v>37.1</v>
      </c>
      <c r="S36" s="50">
        <f>29.3+10.2</f>
        <v>39.5</v>
      </c>
      <c r="T36" s="50">
        <f>29.3+13</f>
        <v>42.3</v>
      </c>
      <c r="U36" s="33"/>
      <c r="V36" s="33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</row>
    <row r="37" spans="1:37" s="21" customFormat="1" ht="39" customHeight="1" x14ac:dyDescent="0.2">
      <c r="A37" s="25">
        <v>27</v>
      </c>
      <c r="B37" s="26" t="s">
        <v>113</v>
      </c>
      <c r="C37" s="26" t="s">
        <v>56</v>
      </c>
      <c r="D37" s="26" t="s">
        <v>117</v>
      </c>
      <c r="E37" s="26" t="s">
        <v>65</v>
      </c>
      <c r="F37" s="26" t="s">
        <v>64</v>
      </c>
      <c r="G37" s="26" t="s">
        <v>65</v>
      </c>
      <c r="H37" s="26" t="s">
        <v>66</v>
      </c>
      <c r="I37" s="26" t="s">
        <v>64</v>
      </c>
      <c r="J37" s="27" t="s">
        <v>114</v>
      </c>
      <c r="K37" s="24" t="s">
        <v>112</v>
      </c>
      <c r="L37" s="17">
        <v>100</v>
      </c>
      <c r="M37" s="17">
        <v>100</v>
      </c>
      <c r="N37" s="17">
        <v>100</v>
      </c>
      <c r="O37" s="17">
        <v>100</v>
      </c>
      <c r="P37" s="17">
        <f t="shared" ref="P37:T38" si="9">P38</f>
        <v>37.5</v>
      </c>
      <c r="Q37" s="17">
        <f t="shared" si="9"/>
        <v>37.5</v>
      </c>
      <c r="R37" s="17">
        <f t="shared" si="9"/>
        <v>37.5</v>
      </c>
      <c r="S37" s="17">
        <f t="shared" si="9"/>
        <v>37.5</v>
      </c>
      <c r="T37" s="17">
        <f t="shared" si="9"/>
        <v>37.5</v>
      </c>
      <c r="U37" s="20"/>
      <c r="V37" s="20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</row>
    <row r="38" spans="1:37" s="21" customFormat="1" ht="20.25" customHeight="1" x14ac:dyDescent="0.2">
      <c r="A38" s="25">
        <v>28</v>
      </c>
      <c r="B38" s="26" t="s">
        <v>113</v>
      </c>
      <c r="C38" s="26" t="s">
        <v>56</v>
      </c>
      <c r="D38" s="26" t="s">
        <v>117</v>
      </c>
      <c r="E38" s="26" t="s">
        <v>91</v>
      </c>
      <c r="F38" s="26" t="s">
        <v>118</v>
      </c>
      <c r="G38" s="26" t="s">
        <v>65</v>
      </c>
      <c r="H38" s="26" t="s">
        <v>66</v>
      </c>
      <c r="I38" s="26" t="s">
        <v>119</v>
      </c>
      <c r="J38" s="27" t="s">
        <v>115</v>
      </c>
      <c r="K38" s="24" t="s">
        <v>112</v>
      </c>
      <c r="L38" s="17">
        <v>100</v>
      </c>
      <c r="M38" s="17">
        <v>100</v>
      </c>
      <c r="N38" s="17">
        <v>100</v>
      </c>
      <c r="O38" s="17">
        <v>100</v>
      </c>
      <c r="P38" s="17">
        <f t="shared" si="9"/>
        <v>37.5</v>
      </c>
      <c r="Q38" s="17">
        <f t="shared" si="9"/>
        <v>37.5</v>
      </c>
      <c r="R38" s="17">
        <f t="shared" si="9"/>
        <v>37.5</v>
      </c>
      <c r="S38" s="17">
        <f t="shared" si="9"/>
        <v>37.5</v>
      </c>
      <c r="T38" s="17">
        <f t="shared" si="9"/>
        <v>37.5</v>
      </c>
      <c r="U38" s="20"/>
      <c r="V38" s="20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</row>
    <row r="39" spans="1:37" s="21" customFormat="1" ht="30" customHeight="1" x14ac:dyDescent="0.2">
      <c r="A39" s="25">
        <v>29</v>
      </c>
      <c r="B39" s="26" t="s">
        <v>113</v>
      </c>
      <c r="C39" s="26" t="s">
        <v>56</v>
      </c>
      <c r="D39" s="26" t="s">
        <v>117</v>
      </c>
      <c r="E39" s="26" t="s">
        <v>69</v>
      </c>
      <c r="F39" s="26" t="s">
        <v>120</v>
      </c>
      <c r="G39" s="26" t="s">
        <v>85</v>
      </c>
      <c r="H39" s="26" t="s">
        <v>66</v>
      </c>
      <c r="I39" s="26" t="s">
        <v>119</v>
      </c>
      <c r="J39" s="27" t="s">
        <v>116</v>
      </c>
      <c r="K39" s="24" t="s">
        <v>112</v>
      </c>
      <c r="L39" s="17">
        <v>100</v>
      </c>
      <c r="M39" s="17">
        <v>100</v>
      </c>
      <c r="N39" s="17">
        <v>100</v>
      </c>
      <c r="O39" s="17">
        <v>100</v>
      </c>
      <c r="P39" s="17">
        <v>37.5</v>
      </c>
      <c r="Q39" s="17">
        <v>37.5</v>
      </c>
      <c r="R39" s="50">
        <f>6.7+30.8+3.8+4-30.8+2+21</f>
        <v>37.5</v>
      </c>
      <c r="S39" s="50">
        <f>6.9+36.8+4-31.2+21</f>
        <v>37.5</v>
      </c>
      <c r="T39" s="50">
        <f>7.2+39.3+4-34+21</f>
        <v>37.5</v>
      </c>
      <c r="U39" s="20"/>
      <c r="V39" s="20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</row>
    <row r="40" spans="1:37" s="21" customFormat="1" ht="20.25" customHeight="1" x14ac:dyDescent="0.2">
      <c r="A40" s="25">
        <v>30</v>
      </c>
      <c r="B40" s="15" t="s">
        <v>113</v>
      </c>
      <c r="C40" s="15" t="s">
        <v>56</v>
      </c>
      <c r="D40" s="15" t="s">
        <v>95</v>
      </c>
      <c r="E40" s="15" t="s">
        <v>65</v>
      </c>
      <c r="F40" s="15" t="s">
        <v>64</v>
      </c>
      <c r="G40" s="15" t="s">
        <v>65</v>
      </c>
      <c r="H40" s="15" t="s">
        <v>66</v>
      </c>
      <c r="I40" s="15" t="s">
        <v>64</v>
      </c>
      <c r="J40" s="43" t="s">
        <v>132</v>
      </c>
      <c r="K40" s="24" t="s">
        <v>112</v>
      </c>
      <c r="L40" s="17">
        <v>100</v>
      </c>
      <c r="M40" s="17">
        <v>100</v>
      </c>
      <c r="N40" s="17">
        <v>100</v>
      </c>
      <c r="O40" s="17">
        <v>100</v>
      </c>
      <c r="P40" s="17">
        <f t="shared" ref="P40:T41" si="10">P41</f>
        <v>0</v>
      </c>
      <c r="Q40" s="17">
        <f t="shared" si="10"/>
        <v>0</v>
      </c>
      <c r="R40" s="17">
        <f t="shared" si="10"/>
        <v>0</v>
      </c>
      <c r="S40" s="17">
        <f t="shared" si="10"/>
        <v>325.60000000000002</v>
      </c>
      <c r="T40" s="17">
        <f t="shared" si="10"/>
        <v>645.79999999999995</v>
      </c>
      <c r="U40" s="20"/>
      <c r="V40" s="20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8"/>
      <c r="AI40" s="18"/>
      <c r="AJ40" s="19"/>
      <c r="AK40" s="19"/>
    </row>
    <row r="41" spans="1:37" s="21" customFormat="1" ht="19.5" customHeight="1" x14ac:dyDescent="0.2">
      <c r="A41" s="25">
        <v>31</v>
      </c>
      <c r="B41" s="15" t="s">
        <v>113</v>
      </c>
      <c r="C41" s="15" t="s">
        <v>56</v>
      </c>
      <c r="D41" s="15" t="s">
        <v>95</v>
      </c>
      <c r="E41" s="15" t="s">
        <v>91</v>
      </c>
      <c r="F41" s="15" t="s">
        <v>64</v>
      </c>
      <c r="G41" s="15" t="s">
        <v>65</v>
      </c>
      <c r="H41" s="15" t="s">
        <v>66</v>
      </c>
      <c r="I41" s="15" t="s">
        <v>64</v>
      </c>
      <c r="J41" s="43" t="s">
        <v>133</v>
      </c>
      <c r="K41" s="24" t="s">
        <v>112</v>
      </c>
      <c r="L41" s="17">
        <v>100</v>
      </c>
      <c r="M41" s="17">
        <v>100</v>
      </c>
      <c r="N41" s="17">
        <v>100</v>
      </c>
      <c r="O41" s="17">
        <v>100</v>
      </c>
      <c r="P41" s="17">
        <f t="shared" si="10"/>
        <v>0</v>
      </c>
      <c r="Q41" s="17">
        <f t="shared" si="10"/>
        <v>0</v>
      </c>
      <c r="R41" s="17">
        <f t="shared" si="10"/>
        <v>0</v>
      </c>
      <c r="S41" s="17">
        <f t="shared" si="10"/>
        <v>325.60000000000002</v>
      </c>
      <c r="T41" s="17">
        <f t="shared" si="10"/>
        <v>645.79999999999995</v>
      </c>
      <c r="U41" s="20"/>
      <c r="V41" s="20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8"/>
      <c r="AI41" s="18"/>
      <c r="AJ41" s="19"/>
      <c r="AK41" s="19"/>
    </row>
    <row r="42" spans="1:37" s="21" customFormat="1" ht="19.5" customHeight="1" x14ac:dyDescent="0.2">
      <c r="A42" s="25">
        <v>32</v>
      </c>
      <c r="B42" s="15" t="s">
        <v>113</v>
      </c>
      <c r="C42" s="15" t="s">
        <v>56</v>
      </c>
      <c r="D42" s="15" t="s">
        <v>95</v>
      </c>
      <c r="E42" s="15" t="s">
        <v>91</v>
      </c>
      <c r="F42" s="15" t="s">
        <v>96</v>
      </c>
      <c r="G42" s="15" t="s">
        <v>85</v>
      </c>
      <c r="H42" s="15" t="s">
        <v>66</v>
      </c>
      <c r="I42" s="15" t="s">
        <v>97</v>
      </c>
      <c r="J42" s="43" t="s">
        <v>134</v>
      </c>
      <c r="K42" s="24" t="s">
        <v>112</v>
      </c>
      <c r="L42" s="17">
        <v>100</v>
      </c>
      <c r="M42" s="17">
        <v>100</v>
      </c>
      <c r="N42" s="17">
        <v>100</v>
      </c>
      <c r="O42" s="17">
        <v>100</v>
      </c>
      <c r="P42" s="17">
        <v>0</v>
      </c>
      <c r="Q42" s="17">
        <v>0</v>
      </c>
      <c r="R42" s="17">
        <v>0</v>
      </c>
      <c r="S42" s="17">
        <v>325.60000000000002</v>
      </c>
      <c r="T42" s="17">
        <v>645.79999999999995</v>
      </c>
      <c r="U42" s="20"/>
      <c r="V42" s="20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</row>
    <row r="43" spans="1:37" s="21" customFormat="1" ht="19.5" customHeight="1" x14ac:dyDescent="0.2">
      <c r="A43" s="25">
        <v>33</v>
      </c>
      <c r="B43" s="15" t="s">
        <v>113</v>
      </c>
      <c r="C43" s="15" t="s">
        <v>57</v>
      </c>
      <c r="D43" s="15" t="s">
        <v>65</v>
      </c>
      <c r="E43" s="15" t="s">
        <v>65</v>
      </c>
      <c r="F43" s="15" t="s">
        <v>64</v>
      </c>
      <c r="G43" s="15" t="s">
        <v>65</v>
      </c>
      <c r="H43" s="15" t="s">
        <v>66</v>
      </c>
      <c r="I43" s="15" t="s">
        <v>64</v>
      </c>
      <c r="J43" s="43" t="s">
        <v>135</v>
      </c>
      <c r="K43" s="24" t="s">
        <v>112</v>
      </c>
      <c r="L43" s="17">
        <v>100</v>
      </c>
      <c r="M43" s="17">
        <v>100</v>
      </c>
      <c r="N43" s="17">
        <v>100</v>
      </c>
      <c r="O43" s="17">
        <v>100</v>
      </c>
      <c r="P43" s="17">
        <f>P44+P56</f>
        <v>9475.9</v>
      </c>
      <c r="Q43" s="17">
        <f>Q44+Q56</f>
        <v>13173.9</v>
      </c>
      <c r="R43" s="17">
        <f>R44</f>
        <v>13148.9</v>
      </c>
      <c r="S43" s="17">
        <f>S44</f>
        <v>11773.4</v>
      </c>
      <c r="T43" s="17">
        <f>T44</f>
        <v>11635</v>
      </c>
      <c r="U43" s="20"/>
      <c r="V43" s="20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</row>
    <row r="44" spans="1:37" s="21" customFormat="1" ht="27" customHeight="1" x14ac:dyDescent="0.2">
      <c r="A44" s="25">
        <v>34</v>
      </c>
      <c r="B44" s="15" t="s">
        <v>113</v>
      </c>
      <c r="C44" s="15" t="s">
        <v>57</v>
      </c>
      <c r="D44" s="15" t="s">
        <v>69</v>
      </c>
      <c r="E44" s="15" t="s">
        <v>65</v>
      </c>
      <c r="F44" s="15" t="s">
        <v>64</v>
      </c>
      <c r="G44" s="15" t="s">
        <v>65</v>
      </c>
      <c r="H44" s="15" t="s">
        <v>66</v>
      </c>
      <c r="I44" s="15" t="s">
        <v>64</v>
      </c>
      <c r="J44" s="43" t="s">
        <v>43</v>
      </c>
      <c r="K44" s="24" t="s">
        <v>112</v>
      </c>
      <c r="L44" s="17">
        <v>100</v>
      </c>
      <c r="M44" s="17">
        <v>100</v>
      </c>
      <c r="N44" s="17">
        <v>100</v>
      </c>
      <c r="O44" s="17">
        <v>100</v>
      </c>
      <c r="P44" s="17">
        <f>P45+P48+P53</f>
        <v>9475.9</v>
      </c>
      <c r="Q44" s="17">
        <f>Q45+Q48+Q53</f>
        <v>13173.9</v>
      </c>
      <c r="R44" s="17">
        <f>R45+R48+R53</f>
        <v>13148.9</v>
      </c>
      <c r="S44" s="17">
        <f>S45+S48+S53</f>
        <v>11773.4</v>
      </c>
      <c r="T44" s="17">
        <f>T45+T48+T53</f>
        <v>11635</v>
      </c>
      <c r="U44" s="20"/>
      <c r="V44" s="20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</row>
    <row r="45" spans="1:37" s="21" customFormat="1" ht="27" customHeight="1" x14ac:dyDescent="0.2">
      <c r="A45" s="25">
        <v>35</v>
      </c>
      <c r="B45" s="15" t="s">
        <v>113</v>
      </c>
      <c r="C45" s="15" t="s">
        <v>57</v>
      </c>
      <c r="D45" s="15" t="s">
        <v>69</v>
      </c>
      <c r="E45" s="15" t="s">
        <v>98</v>
      </c>
      <c r="F45" s="15" t="s">
        <v>64</v>
      </c>
      <c r="G45" s="15" t="s">
        <v>65</v>
      </c>
      <c r="H45" s="15" t="s">
        <v>66</v>
      </c>
      <c r="I45" s="15" t="s">
        <v>150</v>
      </c>
      <c r="J45" s="24" t="s">
        <v>44</v>
      </c>
      <c r="K45" s="24" t="s">
        <v>112</v>
      </c>
      <c r="L45" s="17">
        <v>100</v>
      </c>
      <c r="M45" s="17">
        <v>100</v>
      </c>
      <c r="N45" s="17">
        <v>100</v>
      </c>
      <c r="O45" s="17">
        <v>100</v>
      </c>
      <c r="P45" s="17">
        <f>P46</f>
        <v>5447.9</v>
      </c>
      <c r="Q45" s="17">
        <f>Q46</f>
        <v>5883.7</v>
      </c>
      <c r="R45" s="17">
        <f t="shared" ref="R45:T46" si="11">R46</f>
        <v>6331.4</v>
      </c>
      <c r="S45" s="17">
        <f t="shared" si="11"/>
        <v>4954.3</v>
      </c>
      <c r="T45" s="17">
        <f t="shared" si="11"/>
        <v>4954.3</v>
      </c>
      <c r="U45" s="20"/>
      <c r="V45" s="20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</row>
    <row r="46" spans="1:37" s="21" customFormat="1" ht="27" customHeight="1" x14ac:dyDescent="0.2">
      <c r="A46" s="25">
        <v>36</v>
      </c>
      <c r="B46" s="15" t="s">
        <v>113</v>
      </c>
      <c r="C46" s="15" t="s">
        <v>57</v>
      </c>
      <c r="D46" s="15" t="s">
        <v>69</v>
      </c>
      <c r="E46" s="15" t="s">
        <v>98</v>
      </c>
      <c r="F46" s="15" t="s">
        <v>100</v>
      </c>
      <c r="G46" s="15" t="s">
        <v>65</v>
      </c>
      <c r="H46" s="15" t="s">
        <v>66</v>
      </c>
      <c r="I46" s="15" t="s">
        <v>150</v>
      </c>
      <c r="J46" s="24" t="s">
        <v>45</v>
      </c>
      <c r="K46" s="24" t="s">
        <v>112</v>
      </c>
      <c r="L46" s="17">
        <v>100</v>
      </c>
      <c r="M46" s="17">
        <v>100</v>
      </c>
      <c r="N46" s="17">
        <v>100</v>
      </c>
      <c r="O46" s="17">
        <v>100</v>
      </c>
      <c r="P46" s="17">
        <f>P47</f>
        <v>5447.9</v>
      </c>
      <c r="Q46" s="17">
        <f>Q47</f>
        <v>5883.7</v>
      </c>
      <c r="R46" s="17">
        <f>R47</f>
        <v>6331.4</v>
      </c>
      <c r="S46" s="17">
        <f t="shared" si="11"/>
        <v>4954.3</v>
      </c>
      <c r="T46" s="17">
        <f t="shared" si="11"/>
        <v>4954.3</v>
      </c>
      <c r="U46" s="20"/>
      <c r="V46" s="20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</row>
    <row r="47" spans="1:37" s="21" customFormat="1" ht="37.5" customHeight="1" x14ac:dyDescent="0.2">
      <c r="A47" s="25">
        <v>37</v>
      </c>
      <c r="B47" s="15" t="s">
        <v>113</v>
      </c>
      <c r="C47" s="15" t="s">
        <v>57</v>
      </c>
      <c r="D47" s="15" t="s">
        <v>69</v>
      </c>
      <c r="E47" s="15" t="s">
        <v>98</v>
      </c>
      <c r="F47" s="15" t="s">
        <v>100</v>
      </c>
      <c r="G47" s="15" t="s">
        <v>85</v>
      </c>
      <c r="H47" s="15" t="s">
        <v>66</v>
      </c>
      <c r="I47" s="15" t="s">
        <v>150</v>
      </c>
      <c r="J47" s="24" t="s">
        <v>46</v>
      </c>
      <c r="K47" s="24" t="s">
        <v>112</v>
      </c>
      <c r="L47" s="17">
        <v>100</v>
      </c>
      <c r="M47" s="17">
        <v>100</v>
      </c>
      <c r="N47" s="17">
        <v>100</v>
      </c>
      <c r="O47" s="17">
        <v>100</v>
      </c>
      <c r="P47" s="17">
        <v>5447.9</v>
      </c>
      <c r="Q47" s="17">
        <v>5883.7</v>
      </c>
      <c r="R47" s="52">
        <f>3334.2+2997.2</f>
        <v>6331.4</v>
      </c>
      <c r="S47" s="52">
        <f>2667.4+2286.9</f>
        <v>4954.3</v>
      </c>
      <c r="T47" s="52">
        <f>2667.4+2286.9</f>
        <v>4954.3</v>
      </c>
      <c r="U47" s="20"/>
      <c r="V47" s="20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</row>
    <row r="48" spans="1:37" s="21" customFormat="1" ht="25.5" customHeight="1" x14ac:dyDescent="0.2">
      <c r="A48" s="25">
        <v>38</v>
      </c>
      <c r="B48" s="15" t="s">
        <v>113</v>
      </c>
      <c r="C48" s="15" t="s">
        <v>57</v>
      </c>
      <c r="D48" s="15" t="s">
        <v>69</v>
      </c>
      <c r="E48" s="15" t="s">
        <v>101</v>
      </c>
      <c r="F48" s="15" t="s">
        <v>64</v>
      </c>
      <c r="G48" s="15" t="s">
        <v>65</v>
      </c>
      <c r="H48" s="15" t="s">
        <v>66</v>
      </c>
      <c r="I48" s="15" t="s">
        <v>64</v>
      </c>
      <c r="J48" s="24" t="s">
        <v>47</v>
      </c>
      <c r="K48" s="24" t="s">
        <v>112</v>
      </c>
      <c r="L48" s="17">
        <v>100</v>
      </c>
      <c r="M48" s="17">
        <v>100</v>
      </c>
      <c r="N48" s="17">
        <v>100</v>
      </c>
      <c r="O48" s="17">
        <v>100</v>
      </c>
      <c r="P48" s="17">
        <f>P49+P51</f>
        <v>364.1</v>
      </c>
      <c r="Q48" s="17">
        <f>Q49+Q51</f>
        <v>428.2</v>
      </c>
      <c r="R48" s="17">
        <f t="shared" ref="R48:T48" si="12">R49+R51</f>
        <v>143.80000000000001</v>
      </c>
      <c r="S48" s="17">
        <f t="shared" si="12"/>
        <v>145.4</v>
      </c>
      <c r="T48" s="17">
        <f t="shared" si="12"/>
        <v>7</v>
      </c>
      <c r="U48" s="20"/>
      <c r="V48" s="20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</row>
    <row r="49" spans="1:37" s="21" customFormat="1" ht="26.25" customHeight="1" x14ac:dyDescent="0.2">
      <c r="A49" s="25">
        <v>39</v>
      </c>
      <c r="B49" s="15" t="s">
        <v>113</v>
      </c>
      <c r="C49" s="15" t="s">
        <v>57</v>
      </c>
      <c r="D49" s="15" t="s">
        <v>69</v>
      </c>
      <c r="E49" s="15" t="s">
        <v>101</v>
      </c>
      <c r="F49" s="15" t="s">
        <v>102</v>
      </c>
      <c r="G49" s="15" t="s">
        <v>65</v>
      </c>
      <c r="H49" s="15" t="s">
        <v>66</v>
      </c>
      <c r="I49" s="15" t="s">
        <v>150</v>
      </c>
      <c r="J49" s="24" t="s">
        <v>142</v>
      </c>
      <c r="K49" s="24" t="s">
        <v>112</v>
      </c>
      <c r="L49" s="17">
        <v>100</v>
      </c>
      <c r="M49" s="17">
        <v>100</v>
      </c>
      <c r="N49" s="17">
        <v>100</v>
      </c>
      <c r="O49" s="17">
        <v>100</v>
      </c>
      <c r="P49" s="17">
        <f>P50</f>
        <v>6.8</v>
      </c>
      <c r="Q49" s="17">
        <f>Q50</f>
        <v>6.9</v>
      </c>
      <c r="R49" s="17">
        <f t="shared" ref="R49:T49" si="13">R50</f>
        <v>7</v>
      </c>
      <c r="S49" s="17">
        <f t="shared" si="13"/>
        <v>7</v>
      </c>
      <c r="T49" s="17">
        <f t="shared" si="13"/>
        <v>7</v>
      </c>
      <c r="U49" s="20"/>
      <c r="V49" s="20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</row>
    <row r="50" spans="1:37" s="21" customFormat="1" ht="26.25" customHeight="1" x14ac:dyDescent="0.2">
      <c r="A50" s="25">
        <v>40</v>
      </c>
      <c r="B50" s="15" t="s">
        <v>113</v>
      </c>
      <c r="C50" s="15" t="s">
        <v>57</v>
      </c>
      <c r="D50" s="15" t="s">
        <v>69</v>
      </c>
      <c r="E50" s="15" t="s">
        <v>101</v>
      </c>
      <c r="F50" s="15" t="s">
        <v>102</v>
      </c>
      <c r="G50" s="15" t="s">
        <v>85</v>
      </c>
      <c r="H50" s="15" t="s">
        <v>66</v>
      </c>
      <c r="I50" s="15" t="s">
        <v>150</v>
      </c>
      <c r="J50" s="24" t="s">
        <v>142</v>
      </c>
      <c r="K50" s="24" t="s">
        <v>112</v>
      </c>
      <c r="L50" s="17">
        <v>100</v>
      </c>
      <c r="M50" s="17">
        <v>100</v>
      </c>
      <c r="N50" s="17">
        <v>100</v>
      </c>
      <c r="O50" s="17">
        <v>100</v>
      </c>
      <c r="P50" s="17">
        <v>6.8</v>
      </c>
      <c r="Q50" s="17">
        <v>6.9</v>
      </c>
      <c r="R50" s="17">
        <v>7</v>
      </c>
      <c r="S50" s="17">
        <v>7</v>
      </c>
      <c r="T50" s="17">
        <v>7</v>
      </c>
      <c r="U50" s="20"/>
      <c r="V50" s="20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</row>
    <row r="51" spans="1:37" s="21" customFormat="1" ht="39" customHeight="1" x14ac:dyDescent="0.2">
      <c r="A51" s="25">
        <v>41</v>
      </c>
      <c r="B51" s="15" t="s">
        <v>113</v>
      </c>
      <c r="C51" s="15" t="s">
        <v>57</v>
      </c>
      <c r="D51" s="15" t="s">
        <v>69</v>
      </c>
      <c r="E51" s="15" t="s">
        <v>103</v>
      </c>
      <c r="F51" s="15" t="s">
        <v>104</v>
      </c>
      <c r="G51" s="15" t="s">
        <v>65</v>
      </c>
      <c r="H51" s="15" t="s">
        <v>66</v>
      </c>
      <c r="I51" s="15" t="s">
        <v>64</v>
      </c>
      <c r="J51" s="24" t="s">
        <v>48</v>
      </c>
      <c r="K51" s="24" t="s">
        <v>112</v>
      </c>
      <c r="L51" s="17">
        <v>100</v>
      </c>
      <c r="M51" s="17">
        <v>100</v>
      </c>
      <c r="N51" s="17">
        <v>100</v>
      </c>
      <c r="O51" s="17">
        <v>100</v>
      </c>
      <c r="P51" s="17">
        <f>P52</f>
        <v>357.3</v>
      </c>
      <c r="Q51" s="17">
        <f>Q52</f>
        <v>421.3</v>
      </c>
      <c r="R51" s="17">
        <f t="shared" ref="R51:T51" si="14">R52</f>
        <v>136.80000000000001</v>
      </c>
      <c r="S51" s="17">
        <f t="shared" si="14"/>
        <v>138.4</v>
      </c>
      <c r="T51" s="17">
        <f t="shared" si="14"/>
        <v>0</v>
      </c>
      <c r="U51" s="20"/>
      <c r="V51" s="20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</row>
    <row r="52" spans="1:37" s="21" customFormat="1" ht="40.5" customHeight="1" x14ac:dyDescent="0.2">
      <c r="A52" s="25">
        <v>42</v>
      </c>
      <c r="B52" s="15" t="s">
        <v>113</v>
      </c>
      <c r="C52" s="15" t="s">
        <v>57</v>
      </c>
      <c r="D52" s="15" t="s">
        <v>69</v>
      </c>
      <c r="E52" s="15" t="s">
        <v>103</v>
      </c>
      <c r="F52" s="15" t="s">
        <v>104</v>
      </c>
      <c r="G52" s="15" t="s">
        <v>85</v>
      </c>
      <c r="H52" s="15" t="s">
        <v>66</v>
      </c>
      <c r="I52" s="15" t="s">
        <v>150</v>
      </c>
      <c r="J52" s="24" t="s">
        <v>49</v>
      </c>
      <c r="K52" s="24" t="s">
        <v>112</v>
      </c>
      <c r="L52" s="17">
        <v>100</v>
      </c>
      <c r="M52" s="17">
        <v>100</v>
      </c>
      <c r="N52" s="17">
        <v>100</v>
      </c>
      <c r="O52" s="17">
        <v>100</v>
      </c>
      <c r="P52" s="17">
        <v>357.3</v>
      </c>
      <c r="Q52" s="17">
        <v>421.3</v>
      </c>
      <c r="R52" s="52">
        <v>136.80000000000001</v>
      </c>
      <c r="S52" s="52">
        <v>138.4</v>
      </c>
      <c r="T52" s="17">
        <v>0</v>
      </c>
      <c r="U52" s="20"/>
      <c r="V52" s="20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</row>
    <row r="53" spans="1:37" s="21" customFormat="1" ht="21" customHeight="1" x14ac:dyDescent="0.2">
      <c r="A53" s="25">
        <v>43</v>
      </c>
      <c r="B53" s="15" t="s">
        <v>113</v>
      </c>
      <c r="C53" s="15" t="s">
        <v>57</v>
      </c>
      <c r="D53" s="15" t="s">
        <v>69</v>
      </c>
      <c r="E53" s="15" t="s">
        <v>105</v>
      </c>
      <c r="F53" s="15" t="s">
        <v>64</v>
      </c>
      <c r="G53" s="15" t="s">
        <v>65</v>
      </c>
      <c r="H53" s="15" t="s">
        <v>66</v>
      </c>
      <c r="I53" s="15" t="s">
        <v>64</v>
      </c>
      <c r="J53" s="24" t="s">
        <v>50</v>
      </c>
      <c r="K53" s="24" t="s">
        <v>112</v>
      </c>
      <c r="L53" s="17">
        <v>100</v>
      </c>
      <c r="M53" s="17">
        <v>100</v>
      </c>
      <c r="N53" s="17">
        <v>100</v>
      </c>
      <c r="O53" s="17">
        <v>100</v>
      </c>
      <c r="P53" s="17">
        <f t="shared" ref="P53:T54" si="15">P54</f>
        <v>3663.9</v>
      </c>
      <c r="Q53" s="17">
        <f t="shared" si="15"/>
        <v>6862</v>
      </c>
      <c r="R53" s="17">
        <f t="shared" si="15"/>
        <v>6673.7</v>
      </c>
      <c r="S53" s="17">
        <f t="shared" si="15"/>
        <v>6673.7</v>
      </c>
      <c r="T53" s="17">
        <f t="shared" si="15"/>
        <v>6673.7</v>
      </c>
      <c r="U53" s="20"/>
      <c r="V53" s="20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</row>
    <row r="54" spans="1:37" s="21" customFormat="1" ht="29.25" customHeight="1" x14ac:dyDescent="0.2">
      <c r="A54" s="25">
        <v>44</v>
      </c>
      <c r="B54" s="15" t="s">
        <v>113</v>
      </c>
      <c r="C54" s="15" t="s">
        <v>57</v>
      </c>
      <c r="D54" s="15" t="s">
        <v>69</v>
      </c>
      <c r="E54" s="15" t="s">
        <v>105</v>
      </c>
      <c r="F54" s="15" t="s">
        <v>106</v>
      </c>
      <c r="G54" s="15" t="s">
        <v>65</v>
      </c>
      <c r="H54" s="15" t="s">
        <v>66</v>
      </c>
      <c r="I54" s="15" t="s">
        <v>150</v>
      </c>
      <c r="J54" s="24" t="s">
        <v>51</v>
      </c>
      <c r="K54" s="24" t="s">
        <v>112</v>
      </c>
      <c r="L54" s="17">
        <v>100</v>
      </c>
      <c r="M54" s="17">
        <v>100</v>
      </c>
      <c r="N54" s="17">
        <v>100</v>
      </c>
      <c r="O54" s="17">
        <v>100</v>
      </c>
      <c r="P54" s="17">
        <f t="shared" si="15"/>
        <v>3663.9</v>
      </c>
      <c r="Q54" s="17">
        <f t="shared" si="15"/>
        <v>6862</v>
      </c>
      <c r="R54" s="17">
        <f t="shared" si="15"/>
        <v>6673.7</v>
      </c>
      <c r="S54" s="17">
        <f t="shared" si="15"/>
        <v>6673.7</v>
      </c>
      <c r="T54" s="17">
        <f t="shared" si="15"/>
        <v>6673.7</v>
      </c>
      <c r="U54" s="20"/>
      <c r="V54" s="20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</row>
    <row r="55" spans="1:37" s="21" customFormat="1" ht="30.6" customHeight="1" x14ac:dyDescent="0.2">
      <c r="A55" s="25">
        <v>45</v>
      </c>
      <c r="B55" s="15" t="s">
        <v>113</v>
      </c>
      <c r="C55" s="15" t="s">
        <v>57</v>
      </c>
      <c r="D55" s="15" t="s">
        <v>69</v>
      </c>
      <c r="E55" s="15" t="s">
        <v>105</v>
      </c>
      <c r="F55" s="15" t="s">
        <v>106</v>
      </c>
      <c r="G55" s="15" t="s">
        <v>85</v>
      </c>
      <c r="H55" s="15" t="s">
        <v>66</v>
      </c>
      <c r="I55" s="15" t="s">
        <v>150</v>
      </c>
      <c r="J55" s="24" t="s">
        <v>52</v>
      </c>
      <c r="K55" s="24" t="s">
        <v>112</v>
      </c>
      <c r="L55" s="17">
        <v>100</v>
      </c>
      <c r="M55" s="17">
        <v>100</v>
      </c>
      <c r="N55" s="17">
        <v>100</v>
      </c>
      <c r="O55" s="17">
        <v>100</v>
      </c>
      <c r="P55" s="17">
        <v>3663.9</v>
      </c>
      <c r="Q55" s="17">
        <v>6862</v>
      </c>
      <c r="R55" s="52">
        <v>6673.7</v>
      </c>
      <c r="S55" s="52">
        <v>6673.7</v>
      </c>
      <c r="T55" s="52">
        <v>6673.7</v>
      </c>
      <c r="U55" s="20"/>
      <c r="V55" s="20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</row>
    <row r="56" spans="1:37" s="21" customFormat="1" ht="50.25" customHeight="1" x14ac:dyDescent="0.2">
      <c r="A56" s="25">
        <v>46</v>
      </c>
      <c r="B56" s="15" t="s">
        <v>113</v>
      </c>
      <c r="C56" s="15" t="s">
        <v>57</v>
      </c>
      <c r="D56" s="15" t="s">
        <v>107</v>
      </c>
      <c r="E56" s="15" t="s">
        <v>65</v>
      </c>
      <c r="F56" s="15" t="s">
        <v>64</v>
      </c>
      <c r="G56" s="15" t="s">
        <v>65</v>
      </c>
      <c r="H56" s="15" t="s">
        <v>66</v>
      </c>
      <c r="I56" s="15" t="s">
        <v>64</v>
      </c>
      <c r="J56" s="24" t="s">
        <v>53</v>
      </c>
      <c r="K56" s="24" t="s">
        <v>112</v>
      </c>
      <c r="L56" s="17">
        <v>100</v>
      </c>
      <c r="M56" s="17">
        <v>100</v>
      </c>
      <c r="N56" s="17">
        <v>100</v>
      </c>
      <c r="O56" s="17">
        <v>100</v>
      </c>
      <c r="P56" s="17">
        <f>P57</f>
        <v>0</v>
      </c>
      <c r="Q56" s="17">
        <f>Q57</f>
        <v>0</v>
      </c>
      <c r="R56" s="17">
        <f>R57</f>
        <v>0</v>
      </c>
      <c r="S56" s="17">
        <f>S57</f>
        <v>0</v>
      </c>
      <c r="T56" s="17">
        <f>T57</f>
        <v>0</v>
      </c>
      <c r="U56" s="20"/>
      <c r="V56" s="20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</row>
    <row r="57" spans="1:37" s="21" customFormat="1" ht="53.25" customHeight="1" x14ac:dyDescent="0.2">
      <c r="A57" s="25">
        <v>47</v>
      </c>
      <c r="B57" s="15" t="s">
        <v>113</v>
      </c>
      <c r="C57" s="15" t="s">
        <v>57</v>
      </c>
      <c r="D57" s="15" t="s">
        <v>107</v>
      </c>
      <c r="E57" s="15" t="s">
        <v>91</v>
      </c>
      <c r="F57" s="15" t="s">
        <v>64</v>
      </c>
      <c r="G57" s="15" t="s">
        <v>85</v>
      </c>
      <c r="H57" s="15" t="s">
        <v>66</v>
      </c>
      <c r="I57" s="15" t="s">
        <v>150</v>
      </c>
      <c r="J57" s="24" t="s">
        <v>54</v>
      </c>
      <c r="K57" s="24" t="s">
        <v>112</v>
      </c>
      <c r="L57" s="17">
        <v>100</v>
      </c>
      <c r="M57" s="17">
        <v>100</v>
      </c>
      <c r="N57" s="17">
        <v>100</v>
      </c>
      <c r="O57" s="17">
        <v>100</v>
      </c>
      <c r="P57" s="17">
        <v>0</v>
      </c>
      <c r="Q57" s="17">
        <v>0</v>
      </c>
      <c r="R57" s="17">
        <v>0</v>
      </c>
      <c r="S57" s="17">
        <v>0</v>
      </c>
      <c r="T57" s="17">
        <v>0</v>
      </c>
      <c r="U57" s="20"/>
      <c r="V57" s="20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</row>
    <row r="58" spans="1:37" s="21" customFormat="1" ht="12.75" x14ac:dyDescent="0.2">
      <c r="A58" s="103" t="s">
        <v>55</v>
      </c>
      <c r="B58" s="104"/>
      <c r="C58" s="104"/>
      <c r="D58" s="104"/>
      <c r="E58" s="104"/>
      <c r="F58" s="104"/>
      <c r="G58" s="104"/>
      <c r="H58" s="104"/>
      <c r="I58" s="104"/>
      <c r="J58" s="105"/>
      <c r="K58" s="16"/>
      <c r="L58" s="17"/>
      <c r="M58" s="17"/>
      <c r="N58" s="17"/>
      <c r="O58" s="17"/>
      <c r="P58" s="17">
        <f>P10+P43</f>
        <v>10379.5</v>
      </c>
      <c r="Q58" s="17">
        <f>Q10+Q43</f>
        <v>14331.8</v>
      </c>
      <c r="R58" s="17">
        <f>R10+R43</f>
        <v>14370.199999999999</v>
      </c>
      <c r="S58" s="17">
        <f>S10+S43</f>
        <v>13348</v>
      </c>
      <c r="T58" s="17">
        <f>T10+T43</f>
        <v>13561.5</v>
      </c>
      <c r="U58" s="20"/>
      <c r="V58" s="20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</row>
    <row r="62" spans="1:37" x14ac:dyDescent="0.25">
      <c r="P62" s="1"/>
      <c r="Q62" s="1"/>
    </row>
    <row r="93" spans="16:20" x14ac:dyDescent="0.25">
      <c r="P93" s="2"/>
      <c r="Q93" s="2"/>
      <c r="R93" s="2"/>
      <c r="S93" s="2"/>
      <c r="T93" s="2"/>
    </row>
    <row r="94" spans="16:20" x14ac:dyDescent="0.25">
      <c r="P94" s="2"/>
      <c r="Q94" s="2"/>
      <c r="R94" s="2"/>
      <c r="S94" s="2"/>
      <c r="T94" s="2"/>
    </row>
    <row r="95" spans="16:20" x14ac:dyDescent="0.25">
      <c r="P95" s="2"/>
      <c r="Q95" s="2"/>
      <c r="R95" s="2"/>
      <c r="S95" s="2"/>
      <c r="T95" s="2"/>
    </row>
    <row r="96" spans="16:20" x14ac:dyDescent="0.25">
      <c r="P96" s="2"/>
      <c r="Q96" s="2"/>
      <c r="R96" s="2"/>
      <c r="S96" s="2"/>
      <c r="T96" s="2"/>
    </row>
    <row r="97" spans="16:20" x14ac:dyDescent="0.25">
      <c r="P97" s="2"/>
      <c r="Q97" s="2"/>
      <c r="R97" s="2"/>
      <c r="S97" s="2"/>
      <c r="T97" s="2"/>
    </row>
    <row r="103" spans="16:20" x14ac:dyDescent="0.25">
      <c r="P103" s="2"/>
      <c r="Q103" s="2"/>
      <c r="R103" s="2"/>
      <c r="S103" s="2"/>
      <c r="T103" s="2"/>
    </row>
    <row r="104" spans="16:20" x14ac:dyDescent="0.25">
      <c r="P104" s="2"/>
      <c r="Q104" s="2"/>
      <c r="R104" s="2"/>
      <c r="S104" s="2"/>
      <c r="T104" s="2"/>
    </row>
    <row r="105" spans="16:20" x14ac:dyDescent="0.25">
      <c r="P105" s="2"/>
      <c r="Q105" s="2"/>
      <c r="R105" s="2"/>
      <c r="S105" s="2"/>
      <c r="T105" s="2"/>
    </row>
    <row r="108" spans="16:20" x14ac:dyDescent="0.25">
      <c r="P108" s="2"/>
      <c r="Q108" s="2"/>
      <c r="R108" s="2"/>
      <c r="S108" s="2"/>
      <c r="T108" s="2"/>
    </row>
  </sheetData>
  <mergeCells count="19">
    <mergeCell ref="A58:J58"/>
    <mergeCell ref="Q6:Q8"/>
    <mergeCell ref="R6:T6"/>
    <mergeCell ref="B7:B8"/>
    <mergeCell ref="C7:G7"/>
    <mergeCell ref="H7:I7"/>
    <mergeCell ref="R7:R8"/>
    <mergeCell ref="S7:S8"/>
    <mergeCell ref="T7:T8"/>
    <mergeCell ref="P1:T1"/>
    <mergeCell ref="N2:T2"/>
    <mergeCell ref="P3:T3"/>
    <mergeCell ref="G4:Q4"/>
    <mergeCell ref="A6:A8"/>
    <mergeCell ref="B6:I6"/>
    <mergeCell ref="J6:J8"/>
    <mergeCell ref="K6:K8"/>
    <mergeCell ref="L6:O7"/>
    <mergeCell ref="P6:P8"/>
  </mergeCells>
  <pageMargins left="3.937007874015748E-2" right="0" top="0.15748031496062992" bottom="0.35433070866141736" header="0.31496062992125984" footer="0.31496062992125984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24"/>
  <sheetViews>
    <sheetView topLeftCell="A61" workbookViewId="0">
      <selection activeCell="H8" sqref="H8"/>
    </sheetView>
  </sheetViews>
  <sheetFormatPr defaultRowHeight="15" x14ac:dyDescent="0.25"/>
  <cols>
    <col min="1" max="1" width="4.7109375" customWidth="1"/>
    <col min="2" max="2" width="5.42578125" customWidth="1"/>
    <col min="3" max="3" width="5.85546875" customWidth="1"/>
    <col min="4" max="4" width="6" customWidth="1"/>
    <col min="5" max="5" width="5.42578125" customWidth="1"/>
    <col min="6" max="6" width="6.28515625" customWidth="1"/>
    <col min="7" max="7" width="7.140625" customWidth="1"/>
    <col min="8" max="8" width="7.28515625" customWidth="1"/>
    <col min="9" max="9" width="6.140625" customWidth="1"/>
    <col min="10" max="10" width="65.42578125" customWidth="1"/>
    <col min="11" max="11" width="17.85546875" customWidth="1"/>
    <col min="12" max="12" width="7.5703125" customWidth="1"/>
    <col min="13" max="13" width="6.42578125" customWidth="1"/>
    <col min="14" max="14" width="6.85546875" customWidth="1"/>
    <col min="15" max="15" width="8" customWidth="1"/>
    <col min="16" max="16" width="10.7109375" customWidth="1"/>
    <col min="17" max="17" width="10" customWidth="1"/>
  </cols>
  <sheetData>
    <row r="1" spans="1:37" x14ac:dyDescent="0.25">
      <c r="P1" s="127" t="s">
        <v>143</v>
      </c>
      <c r="Q1" s="127"/>
      <c r="R1" s="127"/>
      <c r="S1" s="127"/>
      <c r="T1" s="127"/>
    </row>
    <row r="2" spans="1:37" x14ac:dyDescent="0.25">
      <c r="N2" s="126" t="s">
        <v>151</v>
      </c>
      <c r="O2" s="126"/>
      <c r="P2" s="126"/>
      <c r="Q2" s="126"/>
      <c r="R2" s="126"/>
      <c r="S2" s="126"/>
      <c r="T2" s="126"/>
    </row>
    <row r="3" spans="1:37" x14ac:dyDescent="0.25">
      <c r="P3" s="109"/>
      <c r="Q3" s="109"/>
      <c r="R3" s="109"/>
      <c r="S3" s="109"/>
      <c r="T3" s="109"/>
    </row>
    <row r="4" spans="1:37" x14ac:dyDescent="0.25">
      <c r="G4" s="101" t="s">
        <v>155</v>
      </c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53"/>
      <c r="S4" s="53"/>
      <c r="T4" s="53"/>
    </row>
    <row r="5" spans="1:37" x14ac:dyDescent="0.25">
      <c r="S5" t="s">
        <v>109</v>
      </c>
    </row>
    <row r="6" spans="1:37" s="5" customFormat="1" ht="27.6" customHeight="1" x14ac:dyDescent="0.2">
      <c r="A6" s="106" t="s">
        <v>0</v>
      </c>
      <c r="B6" s="114" t="s">
        <v>1</v>
      </c>
      <c r="C6" s="115"/>
      <c r="D6" s="115"/>
      <c r="E6" s="115"/>
      <c r="F6" s="115"/>
      <c r="G6" s="115"/>
      <c r="H6" s="115"/>
      <c r="I6" s="116"/>
      <c r="J6" s="117" t="s">
        <v>2</v>
      </c>
      <c r="K6" s="110" t="s">
        <v>3</v>
      </c>
      <c r="L6" s="120" t="s">
        <v>4</v>
      </c>
      <c r="M6" s="121"/>
      <c r="N6" s="121"/>
      <c r="O6" s="122"/>
      <c r="P6" s="128" t="s">
        <v>153</v>
      </c>
      <c r="Q6" s="128" t="s">
        <v>154</v>
      </c>
      <c r="R6" s="110" t="s">
        <v>5</v>
      </c>
      <c r="S6" s="111"/>
      <c r="T6" s="111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</row>
    <row r="7" spans="1:37" s="5" customFormat="1" ht="42.75" customHeight="1" x14ac:dyDescent="0.2">
      <c r="A7" s="107"/>
      <c r="B7" s="112" t="s">
        <v>6</v>
      </c>
      <c r="C7" s="113" t="s">
        <v>7</v>
      </c>
      <c r="D7" s="113"/>
      <c r="E7" s="113"/>
      <c r="F7" s="113"/>
      <c r="G7" s="113"/>
      <c r="H7" s="113" t="s">
        <v>8</v>
      </c>
      <c r="I7" s="113"/>
      <c r="J7" s="118"/>
      <c r="K7" s="110"/>
      <c r="L7" s="123"/>
      <c r="M7" s="124"/>
      <c r="N7" s="124"/>
      <c r="O7" s="125"/>
      <c r="P7" s="128"/>
      <c r="Q7" s="128"/>
      <c r="R7" s="110" t="s">
        <v>127</v>
      </c>
      <c r="S7" s="110" t="s">
        <v>147</v>
      </c>
      <c r="T7" s="110" t="s">
        <v>152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</row>
    <row r="8" spans="1:37" s="5" customFormat="1" ht="108.75" customHeight="1" x14ac:dyDescent="0.2">
      <c r="A8" s="108"/>
      <c r="B8" s="112"/>
      <c r="C8" s="6" t="s">
        <v>11</v>
      </c>
      <c r="D8" s="6" t="s">
        <v>12</v>
      </c>
      <c r="E8" s="6" t="s">
        <v>13</v>
      </c>
      <c r="F8" s="6" t="s">
        <v>14</v>
      </c>
      <c r="G8" s="55" t="s">
        <v>15</v>
      </c>
      <c r="H8" s="58" t="s">
        <v>16</v>
      </c>
      <c r="I8" s="55" t="s">
        <v>17</v>
      </c>
      <c r="J8" s="119"/>
      <c r="K8" s="111"/>
      <c r="L8" s="57" t="s">
        <v>108</v>
      </c>
      <c r="M8" s="57" t="s">
        <v>127</v>
      </c>
      <c r="N8" s="57" t="s">
        <v>147</v>
      </c>
      <c r="O8" s="57" t="s">
        <v>152</v>
      </c>
      <c r="P8" s="129"/>
      <c r="Q8" s="129"/>
      <c r="R8" s="110"/>
      <c r="S8" s="110"/>
      <c r="T8" s="110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</row>
    <row r="9" spans="1:37" s="14" customFormat="1" ht="12.75" x14ac:dyDescent="0.2">
      <c r="A9" s="8"/>
      <c r="B9" s="56" t="s">
        <v>56</v>
      </c>
      <c r="C9" s="56" t="s">
        <v>57</v>
      </c>
      <c r="D9" s="56" t="s">
        <v>58</v>
      </c>
      <c r="E9" s="56" t="s">
        <v>59</v>
      </c>
      <c r="F9" s="56" t="s">
        <v>60</v>
      </c>
      <c r="G9" s="56" t="s">
        <v>61</v>
      </c>
      <c r="H9" s="56" t="s">
        <v>62</v>
      </c>
      <c r="I9" s="56" t="s">
        <v>63</v>
      </c>
      <c r="J9" s="10">
        <v>9</v>
      </c>
      <c r="K9" s="54">
        <v>10</v>
      </c>
      <c r="L9" s="54">
        <v>11</v>
      </c>
      <c r="M9" s="54">
        <v>12</v>
      </c>
      <c r="N9" s="54">
        <v>13</v>
      </c>
      <c r="O9" s="54">
        <v>14</v>
      </c>
      <c r="P9" s="54">
        <v>16</v>
      </c>
      <c r="Q9" s="54">
        <v>17</v>
      </c>
      <c r="R9" s="54">
        <v>18</v>
      </c>
      <c r="S9" s="54">
        <v>19</v>
      </c>
      <c r="T9" s="54">
        <v>20</v>
      </c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</row>
    <row r="10" spans="1:37" s="21" customFormat="1" ht="14.25" customHeight="1" x14ac:dyDescent="0.2">
      <c r="B10" s="15" t="s">
        <v>64</v>
      </c>
      <c r="C10" s="15" t="s">
        <v>56</v>
      </c>
      <c r="D10" s="15" t="s">
        <v>65</v>
      </c>
      <c r="E10" s="15" t="s">
        <v>65</v>
      </c>
      <c r="F10" s="15" t="s">
        <v>64</v>
      </c>
      <c r="G10" s="15" t="s">
        <v>65</v>
      </c>
      <c r="H10" s="15" t="s">
        <v>66</v>
      </c>
      <c r="I10" s="15" t="s">
        <v>64</v>
      </c>
      <c r="J10" s="24" t="s">
        <v>18</v>
      </c>
      <c r="K10" s="16"/>
      <c r="L10" s="17"/>
      <c r="M10" s="17"/>
      <c r="N10" s="17"/>
      <c r="O10" s="17"/>
      <c r="P10" s="17">
        <f>P16+P22+P30+P33+P40+P11+P37</f>
        <v>711.90000000000009</v>
      </c>
      <c r="Q10" s="17">
        <f t="shared" ref="Q10:T10" si="0">Q16+Q22+Q30+Q33+Q40+Q11+Q37</f>
        <v>1221.3</v>
      </c>
      <c r="R10" s="17">
        <f t="shared" si="0"/>
        <v>1246</v>
      </c>
      <c r="S10" s="17">
        <f t="shared" si="0"/>
        <v>1691.3000000000002</v>
      </c>
      <c r="T10" s="17">
        <f t="shared" si="0"/>
        <v>2115.5</v>
      </c>
      <c r="U10" s="20"/>
      <c r="V10" s="20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</row>
    <row r="11" spans="1:37" s="21" customFormat="1" ht="16.5" customHeight="1" x14ac:dyDescent="0.2">
      <c r="A11" s="25">
        <v>1</v>
      </c>
      <c r="B11" s="15" t="s">
        <v>67</v>
      </c>
      <c r="C11" s="15" t="s">
        <v>56</v>
      </c>
      <c r="D11" s="15" t="s">
        <v>68</v>
      </c>
      <c r="E11" s="15" t="s">
        <v>69</v>
      </c>
      <c r="F11" s="15" t="s">
        <v>64</v>
      </c>
      <c r="G11" s="15" t="s">
        <v>68</v>
      </c>
      <c r="H11" s="15" t="s">
        <v>66</v>
      </c>
      <c r="I11" s="15" t="s">
        <v>70</v>
      </c>
      <c r="J11" s="24" t="s">
        <v>20</v>
      </c>
      <c r="K11" s="24" t="s">
        <v>182</v>
      </c>
      <c r="L11" s="17">
        <v>2</v>
      </c>
      <c r="M11" s="17">
        <v>2</v>
      </c>
      <c r="N11" s="17">
        <v>2</v>
      </c>
      <c r="O11" s="17">
        <v>2</v>
      </c>
      <c r="P11" s="17">
        <f t="shared" ref="P11:T11" si="1">P12</f>
        <v>342.2</v>
      </c>
      <c r="Q11" s="17">
        <f t="shared" si="1"/>
        <v>435.4</v>
      </c>
      <c r="R11" s="17">
        <f t="shared" si="1"/>
        <v>460.8</v>
      </c>
      <c r="S11" s="17">
        <f t="shared" si="1"/>
        <v>484.4</v>
      </c>
      <c r="T11" s="17">
        <f t="shared" si="1"/>
        <v>508.1</v>
      </c>
      <c r="U11" s="20"/>
      <c r="V11" s="20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</row>
    <row r="12" spans="1:37" s="21" customFormat="1" ht="55.5" customHeight="1" x14ac:dyDescent="0.2">
      <c r="A12" s="25">
        <v>2</v>
      </c>
      <c r="B12" s="15" t="s">
        <v>67</v>
      </c>
      <c r="C12" s="15" t="s">
        <v>56</v>
      </c>
      <c r="D12" s="15" t="s">
        <v>68</v>
      </c>
      <c r="E12" s="15" t="s">
        <v>69</v>
      </c>
      <c r="F12" s="15" t="s">
        <v>71</v>
      </c>
      <c r="G12" s="15" t="s">
        <v>68</v>
      </c>
      <c r="H12" s="15" t="s">
        <v>66</v>
      </c>
      <c r="I12" s="15" t="s">
        <v>70</v>
      </c>
      <c r="J12" s="24" t="s">
        <v>21</v>
      </c>
      <c r="K12" s="24" t="s">
        <v>182</v>
      </c>
      <c r="L12" s="17">
        <v>2</v>
      </c>
      <c r="M12" s="17">
        <v>2</v>
      </c>
      <c r="N12" s="17">
        <v>2</v>
      </c>
      <c r="O12" s="17">
        <v>2</v>
      </c>
      <c r="P12" s="17">
        <v>342.2</v>
      </c>
      <c r="Q12" s="17">
        <v>435.4</v>
      </c>
      <c r="R12" s="50">
        <v>460.8</v>
      </c>
      <c r="S12" s="51">
        <v>484.4</v>
      </c>
      <c r="T12" s="51">
        <v>508.1</v>
      </c>
      <c r="U12" s="20"/>
      <c r="V12" s="20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</row>
    <row r="13" spans="1:37" s="21" customFormat="1" ht="67.5" hidden="1" customHeight="1" x14ac:dyDescent="0.2">
      <c r="A13" s="25">
        <v>3</v>
      </c>
      <c r="B13" s="15" t="s">
        <v>67</v>
      </c>
      <c r="C13" s="15" t="s">
        <v>56</v>
      </c>
      <c r="D13" s="15" t="s">
        <v>68</v>
      </c>
      <c r="E13" s="15" t="s">
        <v>69</v>
      </c>
      <c r="F13" s="15" t="s">
        <v>72</v>
      </c>
      <c r="G13" s="15" t="s">
        <v>68</v>
      </c>
      <c r="H13" s="15" t="s">
        <v>66</v>
      </c>
      <c r="I13" s="15" t="s">
        <v>70</v>
      </c>
      <c r="J13" s="24" t="s">
        <v>73</v>
      </c>
      <c r="K13" s="16" t="s">
        <v>19</v>
      </c>
      <c r="L13" s="17">
        <v>10</v>
      </c>
      <c r="M13" s="17">
        <v>10</v>
      </c>
      <c r="N13" s="17">
        <v>10</v>
      </c>
      <c r="O13" s="17">
        <v>10</v>
      </c>
      <c r="P13" s="17">
        <v>237973</v>
      </c>
      <c r="Q13" s="17">
        <v>237973</v>
      </c>
      <c r="R13" s="17">
        <v>351764.4</v>
      </c>
      <c r="S13" s="17">
        <v>366537.2</v>
      </c>
      <c r="T13" s="17">
        <v>380687.2</v>
      </c>
      <c r="U13" s="20"/>
      <c r="V13" s="20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</row>
    <row r="14" spans="1:37" s="21" customFormat="1" ht="12" hidden="1" customHeight="1" x14ac:dyDescent="0.2">
      <c r="A14" s="25">
        <v>4</v>
      </c>
      <c r="B14" s="15" t="s">
        <v>67</v>
      </c>
      <c r="C14" s="15" t="s">
        <v>56</v>
      </c>
      <c r="D14" s="15" t="s">
        <v>68</v>
      </c>
      <c r="E14" s="15" t="s">
        <v>69</v>
      </c>
      <c r="F14" s="15" t="s">
        <v>74</v>
      </c>
      <c r="G14" s="15" t="s">
        <v>68</v>
      </c>
      <c r="H14" s="15" t="s">
        <v>66</v>
      </c>
      <c r="I14" s="15" t="s">
        <v>70</v>
      </c>
      <c r="J14" s="24" t="s">
        <v>75</v>
      </c>
      <c r="K14" s="16" t="s">
        <v>19</v>
      </c>
      <c r="L14" s="17">
        <v>10</v>
      </c>
      <c r="M14" s="17">
        <v>10</v>
      </c>
      <c r="N14" s="17">
        <v>10</v>
      </c>
      <c r="O14" s="17">
        <v>10</v>
      </c>
      <c r="P14" s="17">
        <v>852854.6</v>
      </c>
      <c r="Q14" s="17">
        <v>852854.6</v>
      </c>
      <c r="R14" s="17">
        <v>362077.2</v>
      </c>
      <c r="S14" s="17">
        <v>377389.9</v>
      </c>
      <c r="T14" s="17">
        <v>392057.5</v>
      </c>
      <c r="U14" s="20"/>
      <c r="V14" s="20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</row>
    <row r="15" spans="1:37" s="21" customFormat="1" ht="12.75" hidden="1" customHeight="1" x14ac:dyDescent="0.2">
      <c r="A15" s="25">
        <v>5</v>
      </c>
      <c r="B15" s="15" t="s">
        <v>67</v>
      </c>
      <c r="C15" s="15" t="s">
        <v>56</v>
      </c>
      <c r="D15" s="15" t="s">
        <v>68</v>
      </c>
      <c r="E15" s="15" t="s">
        <v>69</v>
      </c>
      <c r="F15" s="15" t="s">
        <v>76</v>
      </c>
      <c r="G15" s="15" t="s">
        <v>68</v>
      </c>
      <c r="H15" s="15" t="s">
        <v>66</v>
      </c>
      <c r="I15" s="15" t="s">
        <v>70</v>
      </c>
      <c r="J15" s="24" t="s">
        <v>77</v>
      </c>
      <c r="K15" s="16" t="s">
        <v>19</v>
      </c>
      <c r="L15" s="17">
        <v>10</v>
      </c>
      <c r="M15" s="17">
        <v>10</v>
      </c>
      <c r="N15" s="17">
        <v>10</v>
      </c>
      <c r="O15" s="17">
        <v>10</v>
      </c>
      <c r="P15" s="17">
        <v>213095.3</v>
      </c>
      <c r="Q15" s="17">
        <v>213095.3</v>
      </c>
      <c r="R15" s="17">
        <v>366194.5</v>
      </c>
      <c r="S15" s="17">
        <v>380842.3</v>
      </c>
      <c r="T15" s="17">
        <v>396075.7</v>
      </c>
      <c r="U15" s="20"/>
      <c r="V15" s="20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</row>
    <row r="16" spans="1:37" s="21" customFormat="1" ht="26.25" customHeight="1" x14ac:dyDescent="0.2">
      <c r="A16" s="25">
        <v>6</v>
      </c>
      <c r="B16" s="15" t="s">
        <v>64</v>
      </c>
      <c r="C16" s="15" t="s">
        <v>56</v>
      </c>
      <c r="D16" s="15" t="s">
        <v>78</v>
      </c>
      <c r="E16" s="15" t="s">
        <v>65</v>
      </c>
      <c r="F16" s="15" t="s">
        <v>64</v>
      </c>
      <c r="G16" s="15" t="s">
        <v>65</v>
      </c>
      <c r="H16" s="15" t="s">
        <v>66</v>
      </c>
      <c r="I16" s="15" t="s">
        <v>64</v>
      </c>
      <c r="J16" s="24" t="s">
        <v>22</v>
      </c>
      <c r="K16" s="24" t="s">
        <v>183</v>
      </c>
      <c r="L16" s="17">
        <v>10</v>
      </c>
      <c r="M16" s="17">
        <v>10</v>
      </c>
      <c r="N16" s="17">
        <v>10</v>
      </c>
      <c r="O16" s="17">
        <v>10</v>
      </c>
      <c r="P16" s="17">
        <f>P17</f>
        <v>170.5</v>
      </c>
      <c r="Q16" s="17">
        <f>Q17</f>
        <v>258.39999999999998</v>
      </c>
      <c r="R16" s="17">
        <f t="shared" ref="R16:T16" si="2">R17</f>
        <v>260.5</v>
      </c>
      <c r="S16" s="17">
        <f t="shared" si="2"/>
        <v>269.29999999999995</v>
      </c>
      <c r="T16" s="17">
        <f t="shared" si="2"/>
        <v>280</v>
      </c>
      <c r="U16" s="20"/>
      <c r="V16" s="20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</row>
    <row r="17" spans="1:37" s="21" customFormat="1" ht="15" customHeight="1" x14ac:dyDescent="0.2">
      <c r="A17" s="25">
        <v>7</v>
      </c>
      <c r="B17" s="15" t="s">
        <v>79</v>
      </c>
      <c r="C17" s="15" t="s">
        <v>56</v>
      </c>
      <c r="D17" s="15" t="s">
        <v>78</v>
      </c>
      <c r="E17" s="15" t="s">
        <v>69</v>
      </c>
      <c r="F17" s="15" t="s">
        <v>64</v>
      </c>
      <c r="G17" s="15" t="s">
        <v>68</v>
      </c>
      <c r="H17" s="15" t="s">
        <v>66</v>
      </c>
      <c r="I17" s="15" t="s">
        <v>70</v>
      </c>
      <c r="J17" s="24" t="s">
        <v>24</v>
      </c>
      <c r="K17" s="24" t="s">
        <v>183</v>
      </c>
      <c r="L17" s="17">
        <v>10</v>
      </c>
      <c r="M17" s="17">
        <v>10</v>
      </c>
      <c r="N17" s="17">
        <v>10</v>
      </c>
      <c r="O17" s="17">
        <v>10</v>
      </c>
      <c r="P17" s="17">
        <f>P18+P19+P20+P21</f>
        <v>170.5</v>
      </c>
      <c r="Q17" s="17">
        <f>Q18+Q19+Q20+Q21</f>
        <v>258.39999999999998</v>
      </c>
      <c r="R17" s="17">
        <f>R18+R19+R20+R21</f>
        <v>260.5</v>
      </c>
      <c r="S17" s="17">
        <f>S18+S19+S20+S21</f>
        <v>269.29999999999995</v>
      </c>
      <c r="T17" s="17">
        <f>T18+T19+T20+T21</f>
        <v>280</v>
      </c>
      <c r="U17" s="20"/>
      <c r="V17" s="20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</row>
    <row r="18" spans="1:37" s="21" customFormat="1" ht="51" x14ac:dyDescent="0.2">
      <c r="A18" s="25">
        <v>8</v>
      </c>
      <c r="B18" s="15" t="s">
        <v>79</v>
      </c>
      <c r="C18" s="15" t="s">
        <v>56</v>
      </c>
      <c r="D18" s="15" t="s">
        <v>78</v>
      </c>
      <c r="E18" s="15" t="s">
        <v>69</v>
      </c>
      <c r="F18" s="15" t="s">
        <v>80</v>
      </c>
      <c r="G18" s="15" t="s">
        <v>68</v>
      </c>
      <c r="H18" s="15" t="s">
        <v>66</v>
      </c>
      <c r="I18" s="15" t="s">
        <v>70</v>
      </c>
      <c r="J18" s="24" t="s">
        <v>25</v>
      </c>
      <c r="K18" s="24" t="s">
        <v>183</v>
      </c>
      <c r="L18" s="17">
        <v>10</v>
      </c>
      <c r="M18" s="17">
        <v>10</v>
      </c>
      <c r="N18" s="17">
        <v>10</v>
      </c>
      <c r="O18" s="17">
        <v>10</v>
      </c>
      <c r="P18" s="17">
        <v>79.5</v>
      </c>
      <c r="Q18" s="17">
        <v>118.4</v>
      </c>
      <c r="R18" s="50">
        <v>119.6</v>
      </c>
      <c r="S18" s="50">
        <v>123.8</v>
      </c>
      <c r="T18" s="50">
        <v>129.6</v>
      </c>
      <c r="U18" s="20"/>
      <c r="V18" s="20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</row>
    <row r="19" spans="1:37" s="21" customFormat="1" ht="52.5" customHeight="1" x14ac:dyDescent="0.2">
      <c r="A19" s="25">
        <v>9</v>
      </c>
      <c r="B19" s="15" t="s">
        <v>79</v>
      </c>
      <c r="C19" s="15" t="s">
        <v>56</v>
      </c>
      <c r="D19" s="15" t="s">
        <v>78</v>
      </c>
      <c r="E19" s="15" t="s">
        <v>69</v>
      </c>
      <c r="F19" s="15" t="s">
        <v>81</v>
      </c>
      <c r="G19" s="15" t="s">
        <v>68</v>
      </c>
      <c r="H19" s="15" t="s">
        <v>66</v>
      </c>
      <c r="I19" s="15" t="s">
        <v>70</v>
      </c>
      <c r="J19" s="24" t="s">
        <v>26</v>
      </c>
      <c r="K19" s="24" t="s">
        <v>183</v>
      </c>
      <c r="L19" s="17">
        <v>10</v>
      </c>
      <c r="M19" s="17">
        <v>10</v>
      </c>
      <c r="N19" s="17">
        <v>10</v>
      </c>
      <c r="O19" s="17">
        <v>10</v>
      </c>
      <c r="P19" s="17">
        <v>0.5</v>
      </c>
      <c r="Q19" s="17">
        <v>0.6</v>
      </c>
      <c r="R19" s="50">
        <v>0.7</v>
      </c>
      <c r="S19" s="50">
        <v>0.6</v>
      </c>
      <c r="T19" s="50">
        <v>0.7</v>
      </c>
      <c r="U19" s="20"/>
      <c r="V19" s="20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</row>
    <row r="20" spans="1:37" s="21" customFormat="1" ht="51" x14ac:dyDescent="0.2">
      <c r="A20" s="25">
        <v>10</v>
      </c>
      <c r="B20" s="15" t="s">
        <v>79</v>
      </c>
      <c r="C20" s="15" t="s">
        <v>56</v>
      </c>
      <c r="D20" s="15" t="s">
        <v>78</v>
      </c>
      <c r="E20" s="15" t="s">
        <v>69</v>
      </c>
      <c r="F20" s="15" t="s">
        <v>82</v>
      </c>
      <c r="G20" s="15" t="s">
        <v>68</v>
      </c>
      <c r="H20" s="15" t="s">
        <v>66</v>
      </c>
      <c r="I20" s="15" t="s">
        <v>70</v>
      </c>
      <c r="J20" s="24" t="s">
        <v>27</v>
      </c>
      <c r="K20" s="24" t="s">
        <v>183</v>
      </c>
      <c r="L20" s="17">
        <v>10</v>
      </c>
      <c r="M20" s="17">
        <v>10</v>
      </c>
      <c r="N20" s="17">
        <v>10</v>
      </c>
      <c r="O20" s="17">
        <v>10</v>
      </c>
      <c r="P20" s="17">
        <v>106</v>
      </c>
      <c r="Q20" s="17">
        <v>154.69999999999999</v>
      </c>
      <c r="R20" s="50">
        <v>157.30000000000001</v>
      </c>
      <c r="S20" s="50">
        <v>162.5</v>
      </c>
      <c r="T20" s="50">
        <v>169.6</v>
      </c>
      <c r="U20" s="20"/>
      <c r="V20" s="20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</row>
    <row r="21" spans="1:37" s="21" customFormat="1" ht="54.75" customHeight="1" x14ac:dyDescent="0.2">
      <c r="A21" s="25">
        <v>11</v>
      </c>
      <c r="B21" s="15" t="s">
        <v>79</v>
      </c>
      <c r="C21" s="15" t="s">
        <v>56</v>
      </c>
      <c r="D21" s="15" t="s">
        <v>78</v>
      </c>
      <c r="E21" s="15" t="s">
        <v>69</v>
      </c>
      <c r="F21" s="15" t="s">
        <v>83</v>
      </c>
      <c r="G21" s="15" t="s">
        <v>68</v>
      </c>
      <c r="H21" s="15" t="s">
        <v>66</v>
      </c>
      <c r="I21" s="15" t="s">
        <v>70</v>
      </c>
      <c r="J21" s="67" t="s">
        <v>28</v>
      </c>
      <c r="K21" s="24" t="s">
        <v>183</v>
      </c>
      <c r="L21" s="17">
        <v>10</v>
      </c>
      <c r="M21" s="17">
        <v>10</v>
      </c>
      <c r="N21" s="17">
        <v>10</v>
      </c>
      <c r="O21" s="17">
        <v>10</v>
      </c>
      <c r="P21" s="17">
        <v>-15.5</v>
      </c>
      <c r="Q21" s="17">
        <v>-15.3</v>
      </c>
      <c r="R21" s="50">
        <v>-17.100000000000001</v>
      </c>
      <c r="S21" s="50">
        <v>-17.600000000000001</v>
      </c>
      <c r="T21" s="50">
        <v>-19.899999999999999</v>
      </c>
      <c r="U21" s="20"/>
      <c r="V21" s="20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</row>
    <row r="22" spans="1:37" s="21" customFormat="1" ht="14.25" customHeight="1" x14ac:dyDescent="0.2">
      <c r="A22" s="25">
        <v>12</v>
      </c>
      <c r="B22" s="15" t="s">
        <v>67</v>
      </c>
      <c r="C22" s="15" t="s">
        <v>56</v>
      </c>
      <c r="D22" s="15" t="s">
        <v>84</v>
      </c>
      <c r="E22" s="15" t="s">
        <v>65</v>
      </c>
      <c r="F22" s="15" t="s">
        <v>64</v>
      </c>
      <c r="G22" s="15" t="s">
        <v>65</v>
      </c>
      <c r="H22" s="15" t="s">
        <v>66</v>
      </c>
      <c r="I22" s="15" t="s">
        <v>64</v>
      </c>
      <c r="J22" s="43" t="s">
        <v>29</v>
      </c>
      <c r="K22" s="24" t="s">
        <v>182</v>
      </c>
      <c r="L22" s="17">
        <v>100</v>
      </c>
      <c r="M22" s="17">
        <v>100</v>
      </c>
      <c r="N22" s="17">
        <v>100</v>
      </c>
      <c r="O22" s="17">
        <v>100</v>
      </c>
      <c r="P22" s="17">
        <f>P23+P25</f>
        <v>115</v>
      </c>
      <c r="Q22" s="17">
        <f>Q23+Q25</f>
        <v>409.8</v>
      </c>
      <c r="R22" s="17">
        <f>R23+R25</f>
        <v>418.7</v>
      </c>
      <c r="S22" s="17">
        <f>S23+S25</f>
        <v>420.7</v>
      </c>
      <c r="T22" s="17">
        <f>T23+T25</f>
        <v>422.7</v>
      </c>
      <c r="U22" s="20"/>
      <c r="V22" s="20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</row>
    <row r="23" spans="1:37" s="21" customFormat="1" ht="14.25" customHeight="1" x14ac:dyDescent="0.2">
      <c r="A23" s="25">
        <v>13</v>
      </c>
      <c r="B23" s="15" t="s">
        <v>67</v>
      </c>
      <c r="C23" s="15" t="s">
        <v>56</v>
      </c>
      <c r="D23" s="15" t="s">
        <v>84</v>
      </c>
      <c r="E23" s="15" t="s">
        <v>68</v>
      </c>
      <c r="F23" s="15" t="s">
        <v>64</v>
      </c>
      <c r="G23" s="15" t="s">
        <v>65</v>
      </c>
      <c r="H23" s="15" t="s">
        <v>66</v>
      </c>
      <c r="I23" s="15" t="s">
        <v>64</v>
      </c>
      <c r="J23" s="24" t="s">
        <v>30</v>
      </c>
      <c r="K23" s="24" t="s">
        <v>182</v>
      </c>
      <c r="L23" s="17">
        <v>100</v>
      </c>
      <c r="M23" s="17">
        <v>100</v>
      </c>
      <c r="N23" s="17">
        <v>100</v>
      </c>
      <c r="O23" s="17">
        <v>100</v>
      </c>
      <c r="P23" s="17">
        <f>P24</f>
        <v>34.6</v>
      </c>
      <c r="Q23" s="17">
        <f>Q24</f>
        <v>291.5</v>
      </c>
      <c r="R23" s="17">
        <f>R24</f>
        <v>292.2</v>
      </c>
      <c r="S23" s="17">
        <f t="shared" ref="S23:T23" si="3">S24</f>
        <v>294.2</v>
      </c>
      <c r="T23" s="17">
        <f t="shared" si="3"/>
        <v>295.2</v>
      </c>
      <c r="U23" s="20"/>
      <c r="V23" s="20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</row>
    <row r="24" spans="1:37" s="21" customFormat="1" ht="28.5" customHeight="1" x14ac:dyDescent="0.2">
      <c r="A24" s="25">
        <v>14</v>
      </c>
      <c r="B24" s="15" t="s">
        <v>67</v>
      </c>
      <c r="C24" s="15" t="s">
        <v>56</v>
      </c>
      <c r="D24" s="15" t="s">
        <v>84</v>
      </c>
      <c r="E24" s="15" t="s">
        <v>68</v>
      </c>
      <c r="F24" s="15" t="s">
        <v>74</v>
      </c>
      <c r="G24" s="15" t="s">
        <v>85</v>
      </c>
      <c r="H24" s="15" t="s">
        <v>66</v>
      </c>
      <c r="I24" s="15" t="s">
        <v>70</v>
      </c>
      <c r="J24" s="24" t="s">
        <v>31</v>
      </c>
      <c r="K24" s="24" t="s">
        <v>182</v>
      </c>
      <c r="L24" s="17">
        <v>100</v>
      </c>
      <c r="M24" s="17">
        <v>100</v>
      </c>
      <c r="N24" s="17">
        <v>100</v>
      </c>
      <c r="O24" s="17">
        <v>100</v>
      </c>
      <c r="P24" s="17">
        <v>34.6</v>
      </c>
      <c r="Q24" s="17">
        <v>291.5</v>
      </c>
      <c r="R24" s="50">
        <v>292.2</v>
      </c>
      <c r="S24" s="50">
        <v>294.2</v>
      </c>
      <c r="T24" s="50">
        <v>295.2</v>
      </c>
      <c r="U24" s="20"/>
      <c r="V24" s="20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</row>
    <row r="25" spans="1:37" s="21" customFormat="1" ht="14.25" customHeight="1" x14ac:dyDescent="0.2">
      <c r="A25" s="25">
        <v>15</v>
      </c>
      <c r="B25" s="15" t="s">
        <v>67</v>
      </c>
      <c r="C25" s="15" t="s">
        <v>56</v>
      </c>
      <c r="D25" s="15" t="s">
        <v>84</v>
      </c>
      <c r="E25" s="15" t="s">
        <v>84</v>
      </c>
      <c r="F25" s="15" t="s">
        <v>64</v>
      </c>
      <c r="G25" s="15" t="s">
        <v>65</v>
      </c>
      <c r="H25" s="15" t="s">
        <v>66</v>
      </c>
      <c r="I25" s="15" t="s">
        <v>70</v>
      </c>
      <c r="J25" s="24" t="s">
        <v>32</v>
      </c>
      <c r="K25" s="24" t="s">
        <v>182</v>
      </c>
      <c r="L25" s="17">
        <v>100</v>
      </c>
      <c r="M25" s="17">
        <v>100</v>
      </c>
      <c r="N25" s="17">
        <v>100</v>
      </c>
      <c r="O25" s="17">
        <v>100</v>
      </c>
      <c r="P25" s="17">
        <f t="shared" ref="P25:T25" si="4">P26+P28</f>
        <v>80.400000000000006</v>
      </c>
      <c r="Q25" s="17">
        <f t="shared" si="4"/>
        <v>118.30000000000001</v>
      </c>
      <c r="R25" s="17">
        <f t="shared" si="4"/>
        <v>126.5</v>
      </c>
      <c r="S25" s="17">
        <f t="shared" si="4"/>
        <v>126.5</v>
      </c>
      <c r="T25" s="17">
        <f t="shared" si="4"/>
        <v>127.5</v>
      </c>
      <c r="U25" s="20"/>
      <c r="V25" s="20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</row>
    <row r="26" spans="1:37" s="21" customFormat="1" ht="14.25" customHeight="1" x14ac:dyDescent="0.2">
      <c r="A26" s="25">
        <v>16</v>
      </c>
      <c r="B26" s="15" t="s">
        <v>67</v>
      </c>
      <c r="C26" s="15" t="s">
        <v>56</v>
      </c>
      <c r="D26" s="15" t="s">
        <v>84</v>
      </c>
      <c r="E26" s="15" t="s">
        <v>84</v>
      </c>
      <c r="F26" s="15" t="s">
        <v>74</v>
      </c>
      <c r="G26" s="15" t="s">
        <v>65</v>
      </c>
      <c r="H26" s="15" t="s">
        <v>66</v>
      </c>
      <c r="I26" s="15" t="s">
        <v>70</v>
      </c>
      <c r="J26" s="24" t="s">
        <v>33</v>
      </c>
      <c r="K26" s="24" t="s">
        <v>182</v>
      </c>
      <c r="L26" s="17">
        <v>100</v>
      </c>
      <c r="M26" s="17">
        <v>100</v>
      </c>
      <c r="N26" s="17">
        <v>100</v>
      </c>
      <c r="O26" s="17">
        <v>100</v>
      </c>
      <c r="P26" s="17">
        <f>P27</f>
        <v>74.5</v>
      </c>
      <c r="Q26" s="17">
        <f>Q27</f>
        <v>91.9</v>
      </c>
      <c r="R26" s="17">
        <f>R27</f>
        <v>107</v>
      </c>
      <c r="S26" s="17">
        <f>S27</f>
        <v>107</v>
      </c>
      <c r="T26" s="17">
        <f>T27</f>
        <v>107</v>
      </c>
      <c r="U26" s="20"/>
      <c r="V26" s="20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</row>
    <row r="27" spans="1:37" s="21" customFormat="1" ht="25.5" x14ac:dyDescent="0.2">
      <c r="A27" s="25">
        <v>17</v>
      </c>
      <c r="B27" s="15" t="s">
        <v>67</v>
      </c>
      <c r="C27" s="15" t="s">
        <v>56</v>
      </c>
      <c r="D27" s="15" t="s">
        <v>84</v>
      </c>
      <c r="E27" s="15" t="s">
        <v>84</v>
      </c>
      <c r="F27" s="15" t="s">
        <v>86</v>
      </c>
      <c r="G27" s="15" t="s">
        <v>85</v>
      </c>
      <c r="H27" s="15" t="s">
        <v>66</v>
      </c>
      <c r="I27" s="15" t="s">
        <v>70</v>
      </c>
      <c r="J27" s="24" t="s">
        <v>34</v>
      </c>
      <c r="K27" s="24" t="s">
        <v>182</v>
      </c>
      <c r="L27" s="17">
        <v>100</v>
      </c>
      <c r="M27" s="17">
        <v>100</v>
      </c>
      <c r="N27" s="17">
        <v>100</v>
      </c>
      <c r="O27" s="17">
        <v>100</v>
      </c>
      <c r="P27" s="17">
        <v>74.5</v>
      </c>
      <c r="Q27" s="17">
        <v>91.9</v>
      </c>
      <c r="R27" s="52">
        <v>107</v>
      </c>
      <c r="S27" s="52">
        <v>107</v>
      </c>
      <c r="T27" s="52">
        <v>107</v>
      </c>
      <c r="U27" s="20"/>
      <c r="V27" s="20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</row>
    <row r="28" spans="1:37" s="21" customFormat="1" ht="12.75" x14ac:dyDescent="0.2">
      <c r="A28" s="25">
        <v>18</v>
      </c>
      <c r="B28" s="15" t="s">
        <v>67</v>
      </c>
      <c r="C28" s="15" t="s">
        <v>56</v>
      </c>
      <c r="D28" s="15" t="s">
        <v>84</v>
      </c>
      <c r="E28" s="15" t="s">
        <v>84</v>
      </c>
      <c r="F28" s="15" t="s">
        <v>76</v>
      </c>
      <c r="G28" s="15" t="s">
        <v>65</v>
      </c>
      <c r="H28" s="15" t="s">
        <v>66</v>
      </c>
      <c r="I28" s="15" t="s">
        <v>70</v>
      </c>
      <c r="J28" s="24" t="s">
        <v>35</v>
      </c>
      <c r="K28" s="24" t="s">
        <v>182</v>
      </c>
      <c r="L28" s="17">
        <v>100</v>
      </c>
      <c r="M28" s="17">
        <v>100</v>
      </c>
      <c r="N28" s="17">
        <v>100</v>
      </c>
      <c r="O28" s="17">
        <v>100</v>
      </c>
      <c r="P28" s="17">
        <f>P29</f>
        <v>5.9</v>
      </c>
      <c r="Q28" s="17">
        <f>Q29</f>
        <v>26.4</v>
      </c>
      <c r="R28" s="17">
        <f>R29</f>
        <v>19.5</v>
      </c>
      <c r="S28" s="17">
        <f t="shared" ref="S28:T28" si="5">S29</f>
        <v>19.5</v>
      </c>
      <c r="T28" s="17">
        <f t="shared" si="5"/>
        <v>20.5</v>
      </c>
      <c r="U28" s="20"/>
      <c r="V28" s="20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</row>
    <row r="29" spans="1:37" s="21" customFormat="1" ht="25.5" x14ac:dyDescent="0.2">
      <c r="A29" s="25">
        <v>19</v>
      </c>
      <c r="B29" s="15" t="s">
        <v>67</v>
      </c>
      <c r="C29" s="15" t="s">
        <v>56</v>
      </c>
      <c r="D29" s="15" t="s">
        <v>84</v>
      </c>
      <c r="E29" s="15" t="s">
        <v>84</v>
      </c>
      <c r="F29" s="15" t="s">
        <v>87</v>
      </c>
      <c r="G29" s="15" t="s">
        <v>85</v>
      </c>
      <c r="H29" s="15" t="s">
        <v>66</v>
      </c>
      <c r="I29" s="15" t="s">
        <v>70</v>
      </c>
      <c r="J29" s="24" t="s">
        <v>36</v>
      </c>
      <c r="K29" s="24" t="s">
        <v>182</v>
      </c>
      <c r="L29" s="17">
        <v>100</v>
      </c>
      <c r="M29" s="17">
        <v>100</v>
      </c>
      <c r="N29" s="17">
        <v>100</v>
      </c>
      <c r="O29" s="17">
        <v>100</v>
      </c>
      <c r="P29" s="17">
        <v>5.9</v>
      </c>
      <c r="Q29" s="17">
        <v>26.4</v>
      </c>
      <c r="R29" s="52">
        <v>19.5</v>
      </c>
      <c r="S29" s="52">
        <v>19.5</v>
      </c>
      <c r="T29" s="52">
        <v>20.5</v>
      </c>
      <c r="U29" s="20"/>
      <c r="V29" s="20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</row>
    <row r="30" spans="1:37" s="21" customFormat="1" ht="16.5" customHeight="1" x14ac:dyDescent="0.2">
      <c r="A30" s="25">
        <v>20</v>
      </c>
      <c r="B30" s="15" t="s">
        <v>113</v>
      </c>
      <c r="C30" s="15" t="s">
        <v>56</v>
      </c>
      <c r="D30" s="15" t="s">
        <v>88</v>
      </c>
      <c r="E30" s="15" t="s">
        <v>65</v>
      </c>
      <c r="F30" s="15" t="s">
        <v>64</v>
      </c>
      <c r="G30" s="15" t="s">
        <v>65</v>
      </c>
      <c r="H30" s="15" t="s">
        <v>66</v>
      </c>
      <c r="I30" s="15" t="s">
        <v>64</v>
      </c>
      <c r="J30" s="24" t="s">
        <v>37</v>
      </c>
      <c r="K30" s="24" t="s">
        <v>112</v>
      </c>
      <c r="L30" s="17">
        <v>100</v>
      </c>
      <c r="M30" s="17">
        <v>100</v>
      </c>
      <c r="N30" s="17">
        <v>100</v>
      </c>
      <c r="O30" s="17">
        <v>100</v>
      </c>
      <c r="P30" s="17">
        <f t="shared" ref="P30:T31" si="6">P31</f>
        <v>18.2</v>
      </c>
      <c r="Q30" s="17">
        <f t="shared" si="6"/>
        <v>35</v>
      </c>
      <c r="R30" s="17">
        <f t="shared" si="6"/>
        <v>25</v>
      </c>
      <c r="S30" s="17">
        <f t="shared" si="6"/>
        <v>25</v>
      </c>
      <c r="T30" s="17">
        <f t="shared" si="6"/>
        <v>25</v>
      </c>
      <c r="U30" s="20"/>
      <c r="V30" s="20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</row>
    <row r="31" spans="1:37" s="21" customFormat="1" ht="26.25" customHeight="1" x14ac:dyDescent="0.2">
      <c r="A31" s="25">
        <v>21</v>
      </c>
      <c r="B31" s="15" t="s">
        <v>113</v>
      </c>
      <c r="C31" s="15" t="s">
        <v>56</v>
      </c>
      <c r="D31" s="15" t="s">
        <v>88</v>
      </c>
      <c r="E31" s="15" t="s">
        <v>89</v>
      </c>
      <c r="F31" s="15" t="s">
        <v>64</v>
      </c>
      <c r="G31" s="15" t="s">
        <v>65</v>
      </c>
      <c r="H31" s="15" t="s">
        <v>66</v>
      </c>
      <c r="I31" s="15" t="s">
        <v>70</v>
      </c>
      <c r="J31" s="24" t="s">
        <v>38</v>
      </c>
      <c r="K31" s="24" t="s">
        <v>112</v>
      </c>
      <c r="L31" s="17">
        <v>100</v>
      </c>
      <c r="M31" s="17">
        <v>100</v>
      </c>
      <c r="N31" s="17">
        <v>100</v>
      </c>
      <c r="O31" s="17">
        <v>100</v>
      </c>
      <c r="P31" s="17">
        <f t="shared" si="6"/>
        <v>18.2</v>
      </c>
      <c r="Q31" s="17">
        <f t="shared" si="6"/>
        <v>35</v>
      </c>
      <c r="R31" s="17">
        <f t="shared" si="6"/>
        <v>25</v>
      </c>
      <c r="S31" s="17">
        <f t="shared" si="6"/>
        <v>25</v>
      </c>
      <c r="T31" s="17">
        <f t="shared" si="6"/>
        <v>25</v>
      </c>
      <c r="U31" s="20"/>
      <c r="V31" s="20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</row>
    <row r="32" spans="1:37" s="21" customFormat="1" ht="51" customHeight="1" x14ac:dyDescent="0.2">
      <c r="A32" s="25">
        <v>22</v>
      </c>
      <c r="B32" s="15" t="s">
        <v>113</v>
      </c>
      <c r="C32" s="15" t="s">
        <v>56</v>
      </c>
      <c r="D32" s="15" t="s">
        <v>88</v>
      </c>
      <c r="E32" s="15" t="s">
        <v>89</v>
      </c>
      <c r="F32" s="15" t="s">
        <v>72</v>
      </c>
      <c r="G32" s="15" t="s">
        <v>68</v>
      </c>
      <c r="H32" s="15" t="s">
        <v>66</v>
      </c>
      <c r="I32" s="15" t="s">
        <v>70</v>
      </c>
      <c r="J32" s="24" t="s">
        <v>39</v>
      </c>
      <c r="K32" s="24" t="s">
        <v>112</v>
      </c>
      <c r="L32" s="17">
        <v>100</v>
      </c>
      <c r="M32" s="17">
        <v>100</v>
      </c>
      <c r="N32" s="17">
        <v>100</v>
      </c>
      <c r="O32" s="17">
        <v>100</v>
      </c>
      <c r="P32" s="17">
        <v>18.2</v>
      </c>
      <c r="Q32" s="17">
        <v>35</v>
      </c>
      <c r="R32" s="50">
        <v>25</v>
      </c>
      <c r="S32" s="50">
        <v>25</v>
      </c>
      <c r="T32" s="50">
        <v>25</v>
      </c>
      <c r="U32" s="20"/>
      <c r="V32" s="20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</row>
    <row r="33" spans="1:37" s="21" customFormat="1" ht="26.25" customHeight="1" x14ac:dyDescent="0.2">
      <c r="A33" s="25">
        <v>23</v>
      </c>
      <c r="B33" s="15" t="s">
        <v>113</v>
      </c>
      <c r="C33" s="15" t="s">
        <v>56</v>
      </c>
      <c r="D33" s="15" t="s">
        <v>90</v>
      </c>
      <c r="E33" s="15" t="s">
        <v>65</v>
      </c>
      <c r="F33" s="15" t="s">
        <v>64</v>
      </c>
      <c r="G33" s="15" t="s">
        <v>65</v>
      </c>
      <c r="H33" s="15" t="s">
        <v>66</v>
      </c>
      <c r="I33" s="15" t="s">
        <v>64</v>
      </c>
      <c r="J33" s="64" t="s">
        <v>141</v>
      </c>
      <c r="K33" s="24" t="s">
        <v>112</v>
      </c>
      <c r="L33" s="17">
        <v>100</v>
      </c>
      <c r="M33" s="17">
        <v>100</v>
      </c>
      <c r="N33" s="17">
        <v>100</v>
      </c>
      <c r="O33" s="17">
        <v>100</v>
      </c>
      <c r="P33" s="17">
        <f>P34</f>
        <v>12.8</v>
      </c>
      <c r="Q33" s="17">
        <f t="shared" ref="Q33:T35" si="7">Q34</f>
        <v>29.6</v>
      </c>
      <c r="R33" s="17">
        <f t="shared" si="7"/>
        <v>26</v>
      </c>
      <c r="S33" s="17">
        <f t="shared" si="7"/>
        <v>30</v>
      </c>
      <c r="T33" s="17">
        <f t="shared" si="7"/>
        <v>34.4</v>
      </c>
      <c r="U33" s="20"/>
      <c r="V33" s="20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</row>
    <row r="34" spans="1:37" s="34" customFormat="1" ht="52.5" customHeight="1" x14ac:dyDescent="0.2">
      <c r="A34" s="25">
        <v>24</v>
      </c>
      <c r="B34" s="15" t="s">
        <v>113</v>
      </c>
      <c r="C34" s="15" t="s">
        <v>56</v>
      </c>
      <c r="D34" s="15" t="s">
        <v>90</v>
      </c>
      <c r="E34" s="15" t="s">
        <v>139</v>
      </c>
      <c r="F34" s="15" t="s">
        <v>64</v>
      </c>
      <c r="G34" s="15" t="s">
        <v>65</v>
      </c>
      <c r="H34" s="15" t="s">
        <v>66</v>
      </c>
      <c r="I34" s="15" t="s">
        <v>64</v>
      </c>
      <c r="J34" s="37" t="s">
        <v>137</v>
      </c>
      <c r="K34" s="24" t="s">
        <v>112</v>
      </c>
      <c r="L34" s="17">
        <v>100</v>
      </c>
      <c r="M34" s="17">
        <v>100</v>
      </c>
      <c r="N34" s="17">
        <v>100</v>
      </c>
      <c r="O34" s="17">
        <v>100</v>
      </c>
      <c r="P34" s="50">
        <f>P35</f>
        <v>12.8</v>
      </c>
      <c r="Q34" s="50">
        <f>Q35</f>
        <v>29.6</v>
      </c>
      <c r="R34" s="50">
        <f t="shared" si="7"/>
        <v>26</v>
      </c>
      <c r="S34" s="50">
        <f t="shared" si="7"/>
        <v>30</v>
      </c>
      <c r="T34" s="50">
        <f t="shared" si="7"/>
        <v>34.4</v>
      </c>
      <c r="U34" s="33"/>
      <c r="V34" s="33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</row>
    <row r="35" spans="1:37" s="34" customFormat="1" ht="48" x14ac:dyDescent="0.2">
      <c r="A35" s="25">
        <v>25</v>
      </c>
      <c r="B35" s="15" t="s">
        <v>113</v>
      </c>
      <c r="C35" s="15" t="s">
        <v>56</v>
      </c>
      <c r="D35" s="15" t="s">
        <v>90</v>
      </c>
      <c r="E35" s="15" t="s">
        <v>139</v>
      </c>
      <c r="F35" s="15" t="s">
        <v>76</v>
      </c>
      <c r="G35" s="15" t="s">
        <v>65</v>
      </c>
      <c r="H35" s="15" t="s">
        <v>66</v>
      </c>
      <c r="I35" s="15" t="s">
        <v>93</v>
      </c>
      <c r="J35" s="37" t="s">
        <v>138</v>
      </c>
      <c r="K35" s="24" t="s">
        <v>112</v>
      </c>
      <c r="L35" s="17">
        <v>100</v>
      </c>
      <c r="M35" s="17">
        <v>100</v>
      </c>
      <c r="N35" s="17">
        <v>100</v>
      </c>
      <c r="O35" s="17">
        <v>100</v>
      </c>
      <c r="P35" s="50">
        <f>P36</f>
        <v>12.8</v>
      </c>
      <c r="Q35" s="50">
        <f>Q36</f>
        <v>29.6</v>
      </c>
      <c r="R35" s="50">
        <f t="shared" si="7"/>
        <v>26</v>
      </c>
      <c r="S35" s="50">
        <f t="shared" si="7"/>
        <v>30</v>
      </c>
      <c r="T35" s="50">
        <f t="shared" si="7"/>
        <v>34.4</v>
      </c>
      <c r="U35" s="33"/>
      <c r="V35" s="33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</row>
    <row r="36" spans="1:37" s="34" customFormat="1" ht="48" x14ac:dyDescent="0.2">
      <c r="A36" s="25">
        <v>26</v>
      </c>
      <c r="B36" s="15" t="s">
        <v>113</v>
      </c>
      <c r="C36" s="15" t="s">
        <v>56</v>
      </c>
      <c r="D36" s="15" t="s">
        <v>90</v>
      </c>
      <c r="E36" s="15" t="s">
        <v>139</v>
      </c>
      <c r="F36" s="15" t="s">
        <v>140</v>
      </c>
      <c r="G36" s="15" t="s">
        <v>85</v>
      </c>
      <c r="H36" s="15" t="s">
        <v>66</v>
      </c>
      <c r="I36" s="15" t="s">
        <v>93</v>
      </c>
      <c r="J36" s="44" t="s">
        <v>136</v>
      </c>
      <c r="K36" s="24" t="s">
        <v>112</v>
      </c>
      <c r="L36" s="17">
        <v>100</v>
      </c>
      <c r="M36" s="17">
        <v>100</v>
      </c>
      <c r="N36" s="17">
        <v>100</v>
      </c>
      <c r="O36" s="17">
        <v>100</v>
      </c>
      <c r="P36" s="50">
        <v>12.8</v>
      </c>
      <c r="Q36" s="50">
        <v>29.6</v>
      </c>
      <c r="R36" s="50">
        <v>26</v>
      </c>
      <c r="S36" s="50">
        <v>30</v>
      </c>
      <c r="T36" s="50">
        <v>34.4</v>
      </c>
      <c r="U36" s="33"/>
      <c r="V36" s="33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</row>
    <row r="37" spans="1:37" s="21" customFormat="1" ht="26.25" customHeight="1" x14ac:dyDescent="0.2">
      <c r="A37" s="25">
        <v>27</v>
      </c>
      <c r="B37" s="26" t="s">
        <v>113</v>
      </c>
      <c r="C37" s="26" t="s">
        <v>56</v>
      </c>
      <c r="D37" s="26" t="s">
        <v>117</v>
      </c>
      <c r="E37" s="26" t="s">
        <v>65</v>
      </c>
      <c r="F37" s="26" t="s">
        <v>64</v>
      </c>
      <c r="G37" s="26" t="s">
        <v>65</v>
      </c>
      <c r="H37" s="26" t="s">
        <v>66</v>
      </c>
      <c r="I37" s="26" t="s">
        <v>64</v>
      </c>
      <c r="J37" s="27" t="s">
        <v>114</v>
      </c>
      <c r="K37" s="24" t="s">
        <v>112</v>
      </c>
      <c r="L37" s="17">
        <v>100</v>
      </c>
      <c r="M37" s="17">
        <v>100</v>
      </c>
      <c r="N37" s="17">
        <v>100</v>
      </c>
      <c r="O37" s="17">
        <v>100</v>
      </c>
      <c r="P37" s="17">
        <f t="shared" ref="P37:T38" si="8">P38</f>
        <v>53.2</v>
      </c>
      <c r="Q37" s="17">
        <f t="shared" si="8"/>
        <v>53.1</v>
      </c>
      <c r="R37" s="17">
        <f t="shared" si="8"/>
        <v>55</v>
      </c>
      <c r="S37" s="17">
        <f t="shared" si="8"/>
        <v>79</v>
      </c>
      <c r="T37" s="17">
        <f t="shared" si="8"/>
        <v>79</v>
      </c>
      <c r="U37" s="20"/>
      <c r="V37" s="20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</row>
    <row r="38" spans="1:37" s="21" customFormat="1" ht="17.25" customHeight="1" x14ac:dyDescent="0.2">
      <c r="A38" s="25">
        <v>28</v>
      </c>
      <c r="B38" s="26" t="s">
        <v>113</v>
      </c>
      <c r="C38" s="26" t="s">
        <v>56</v>
      </c>
      <c r="D38" s="26" t="s">
        <v>117</v>
      </c>
      <c r="E38" s="26" t="s">
        <v>91</v>
      </c>
      <c r="F38" s="26" t="s">
        <v>118</v>
      </c>
      <c r="G38" s="26" t="s">
        <v>65</v>
      </c>
      <c r="H38" s="26" t="s">
        <v>66</v>
      </c>
      <c r="I38" s="26" t="s">
        <v>119</v>
      </c>
      <c r="J38" s="27" t="s">
        <v>115</v>
      </c>
      <c r="K38" s="24" t="s">
        <v>112</v>
      </c>
      <c r="L38" s="17">
        <v>100</v>
      </c>
      <c r="M38" s="17">
        <v>100</v>
      </c>
      <c r="N38" s="17">
        <v>100</v>
      </c>
      <c r="O38" s="17">
        <v>100</v>
      </c>
      <c r="P38" s="17">
        <f t="shared" si="8"/>
        <v>53.2</v>
      </c>
      <c r="Q38" s="17">
        <f t="shared" si="8"/>
        <v>53.1</v>
      </c>
      <c r="R38" s="17">
        <f t="shared" si="8"/>
        <v>55</v>
      </c>
      <c r="S38" s="17">
        <f t="shared" si="8"/>
        <v>79</v>
      </c>
      <c r="T38" s="17">
        <f t="shared" si="8"/>
        <v>79</v>
      </c>
      <c r="U38" s="20"/>
      <c r="V38" s="20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</row>
    <row r="39" spans="1:37" s="21" customFormat="1" ht="17.25" customHeight="1" x14ac:dyDescent="0.2">
      <c r="A39" s="25">
        <v>29</v>
      </c>
      <c r="B39" s="26" t="s">
        <v>113</v>
      </c>
      <c r="C39" s="26" t="s">
        <v>56</v>
      </c>
      <c r="D39" s="26" t="s">
        <v>117</v>
      </c>
      <c r="E39" s="26" t="s">
        <v>69</v>
      </c>
      <c r="F39" s="26" t="s">
        <v>120</v>
      </c>
      <c r="G39" s="26" t="s">
        <v>85</v>
      </c>
      <c r="H39" s="26" t="s">
        <v>66</v>
      </c>
      <c r="I39" s="26" t="s">
        <v>119</v>
      </c>
      <c r="J39" s="27" t="s">
        <v>116</v>
      </c>
      <c r="K39" s="24" t="s">
        <v>112</v>
      </c>
      <c r="L39" s="17">
        <v>100</v>
      </c>
      <c r="M39" s="17">
        <v>100</v>
      </c>
      <c r="N39" s="17">
        <v>100</v>
      </c>
      <c r="O39" s="17">
        <v>100</v>
      </c>
      <c r="P39" s="17">
        <v>53.2</v>
      </c>
      <c r="Q39" s="17">
        <v>53.1</v>
      </c>
      <c r="R39" s="50">
        <v>55</v>
      </c>
      <c r="S39" s="50">
        <v>79</v>
      </c>
      <c r="T39" s="50">
        <v>79</v>
      </c>
      <c r="U39" s="20"/>
      <c r="V39" s="20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</row>
    <row r="40" spans="1:37" s="21" customFormat="1" ht="17.25" customHeight="1" x14ac:dyDescent="0.2">
      <c r="A40" s="25">
        <v>30</v>
      </c>
      <c r="B40" s="15" t="s">
        <v>113</v>
      </c>
      <c r="C40" s="15" t="s">
        <v>56</v>
      </c>
      <c r="D40" s="15" t="s">
        <v>95</v>
      </c>
      <c r="E40" s="15" t="s">
        <v>65</v>
      </c>
      <c r="F40" s="15" t="s">
        <v>64</v>
      </c>
      <c r="G40" s="15" t="s">
        <v>65</v>
      </c>
      <c r="H40" s="15" t="s">
        <v>66</v>
      </c>
      <c r="I40" s="15" t="s">
        <v>64</v>
      </c>
      <c r="J40" s="43" t="s">
        <v>132</v>
      </c>
      <c r="K40" s="24" t="s">
        <v>112</v>
      </c>
      <c r="L40" s="17">
        <v>100</v>
      </c>
      <c r="M40" s="17">
        <v>100</v>
      </c>
      <c r="N40" s="17">
        <v>100</v>
      </c>
      <c r="O40" s="17">
        <v>100</v>
      </c>
      <c r="P40" s="17">
        <f t="shared" ref="P40:T41" si="9">P41</f>
        <v>0</v>
      </c>
      <c r="Q40" s="17">
        <f t="shared" si="9"/>
        <v>0</v>
      </c>
      <c r="R40" s="17">
        <f t="shared" si="9"/>
        <v>0</v>
      </c>
      <c r="S40" s="17">
        <f t="shared" si="9"/>
        <v>382.9</v>
      </c>
      <c r="T40" s="17">
        <f t="shared" si="9"/>
        <v>766.3</v>
      </c>
      <c r="U40" s="20"/>
      <c r="V40" s="20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8"/>
      <c r="AI40" s="18"/>
      <c r="AJ40" s="19"/>
      <c r="AK40" s="19"/>
    </row>
    <row r="41" spans="1:37" s="21" customFormat="1" ht="17.25" customHeight="1" x14ac:dyDescent="0.2">
      <c r="A41" s="25">
        <v>31</v>
      </c>
      <c r="B41" s="15" t="s">
        <v>113</v>
      </c>
      <c r="C41" s="15" t="s">
        <v>56</v>
      </c>
      <c r="D41" s="15" t="s">
        <v>95</v>
      </c>
      <c r="E41" s="15" t="s">
        <v>91</v>
      </c>
      <c r="F41" s="15" t="s">
        <v>64</v>
      </c>
      <c r="G41" s="15" t="s">
        <v>65</v>
      </c>
      <c r="H41" s="15" t="s">
        <v>66</v>
      </c>
      <c r="I41" s="15" t="s">
        <v>64</v>
      </c>
      <c r="J41" s="43" t="s">
        <v>133</v>
      </c>
      <c r="K41" s="24" t="s">
        <v>112</v>
      </c>
      <c r="L41" s="17">
        <v>100</v>
      </c>
      <c r="M41" s="17">
        <v>100</v>
      </c>
      <c r="N41" s="17">
        <v>100</v>
      </c>
      <c r="O41" s="17">
        <v>100</v>
      </c>
      <c r="P41" s="17">
        <f t="shared" si="9"/>
        <v>0</v>
      </c>
      <c r="Q41" s="17">
        <f t="shared" si="9"/>
        <v>0</v>
      </c>
      <c r="R41" s="17">
        <f t="shared" si="9"/>
        <v>0</v>
      </c>
      <c r="S41" s="17">
        <f t="shared" si="9"/>
        <v>382.9</v>
      </c>
      <c r="T41" s="17">
        <f t="shared" si="9"/>
        <v>766.3</v>
      </c>
      <c r="U41" s="20"/>
      <c r="V41" s="20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8"/>
      <c r="AI41" s="18"/>
      <c r="AJ41" s="19"/>
      <c r="AK41" s="19"/>
    </row>
    <row r="42" spans="1:37" s="21" customFormat="1" ht="17.25" customHeight="1" x14ac:dyDescent="0.2">
      <c r="A42" s="25">
        <v>32</v>
      </c>
      <c r="B42" s="15" t="s">
        <v>113</v>
      </c>
      <c r="C42" s="15" t="s">
        <v>56</v>
      </c>
      <c r="D42" s="15" t="s">
        <v>95</v>
      </c>
      <c r="E42" s="15" t="s">
        <v>91</v>
      </c>
      <c r="F42" s="15" t="s">
        <v>96</v>
      </c>
      <c r="G42" s="15" t="s">
        <v>85</v>
      </c>
      <c r="H42" s="15" t="s">
        <v>66</v>
      </c>
      <c r="I42" s="15" t="s">
        <v>97</v>
      </c>
      <c r="J42" s="43" t="s">
        <v>134</v>
      </c>
      <c r="K42" s="24" t="s">
        <v>112</v>
      </c>
      <c r="L42" s="17">
        <v>100</v>
      </c>
      <c r="M42" s="17">
        <v>100</v>
      </c>
      <c r="N42" s="17">
        <v>100</v>
      </c>
      <c r="O42" s="17">
        <v>100</v>
      </c>
      <c r="P42" s="17">
        <v>0</v>
      </c>
      <c r="Q42" s="17">
        <v>0</v>
      </c>
      <c r="R42" s="17">
        <v>0</v>
      </c>
      <c r="S42" s="17">
        <v>382.9</v>
      </c>
      <c r="T42" s="17">
        <v>766.3</v>
      </c>
      <c r="U42" s="20"/>
      <c r="V42" s="20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</row>
    <row r="43" spans="1:37" s="21" customFormat="1" ht="17.25" customHeight="1" x14ac:dyDescent="0.2">
      <c r="A43" s="25">
        <v>33</v>
      </c>
      <c r="B43" s="15" t="s">
        <v>113</v>
      </c>
      <c r="C43" s="15" t="s">
        <v>57</v>
      </c>
      <c r="D43" s="15" t="s">
        <v>65</v>
      </c>
      <c r="E43" s="15" t="s">
        <v>65</v>
      </c>
      <c r="F43" s="15" t="s">
        <v>64</v>
      </c>
      <c r="G43" s="15" t="s">
        <v>65</v>
      </c>
      <c r="H43" s="15" t="s">
        <v>66</v>
      </c>
      <c r="I43" s="15" t="s">
        <v>64</v>
      </c>
      <c r="J43" s="43" t="s">
        <v>135</v>
      </c>
      <c r="K43" s="24" t="s">
        <v>112</v>
      </c>
      <c r="L43" s="17">
        <v>100</v>
      </c>
      <c r="M43" s="17">
        <v>100</v>
      </c>
      <c r="N43" s="17">
        <v>100</v>
      </c>
      <c r="O43" s="17">
        <v>100</v>
      </c>
      <c r="P43" s="17">
        <f>P44+P72+P66+P69</f>
        <v>9573.7000000000007</v>
      </c>
      <c r="Q43" s="17">
        <f t="shared" ref="Q43:T43" si="10">Q44+Q72+Q66+Q69</f>
        <v>16038.5</v>
      </c>
      <c r="R43" s="17">
        <f t="shared" si="10"/>
        <v>15288.699999999999</v>
      </c>
      <c r="S43" s="17">
        <f t="shared" si="10"/>
        <v>14007.400000000001</v>
      </c>
      <c r="T43" s="17">
        <f t="shared" si="10"/>
        <v>13976.3</v>
      </c>
      <c r="U43" s="20"/>
      <c r="V43" s="20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</row>
    <row r="44" spans="1:37" s="21" customFormat="1" ht="27" customHeight="1" x14ac:dyDescent="0.2">
      <c r="A44" s="25">
        <v>34</v>
      </c>
      <c r="B44" s="15" t="s">
        <v>113</v>
      </c>
      <c r="C44" s="15" t="s">
        <v>57</v>
      </c>
      <c r="D44" s="15" t="s">
        <v>69</v>
      </c>
      <c r="E44" s="15" t="s">
        <v>65</v>
      </c>
      <c r="F44" s="15" t="s">
        <v>64</v>
      </c>
      <c r="G44" s="15" t="s">
        <v>65</v>
      </c>
      <c r="H44" s="15" t="s">
        <v>66</v>
      </c>
      <c r="I44" s="15" t="s">
        <v>64</v>
      </c>
      <c r="J44" s="43" t="s">
        <v>43</v>
      </c>
      <c r="K44" s="24" t="s">
        <v>112</v>
      </c>
      <c r="L44" s="17">
        <v>100</v>
      </c>
      <c r="M44" s="17">
        <v>100</v>
      </c>
      <c r="N44" s="17">
        <v>100</v>
      </c>
      <c r="O44" s="17">
        <v>100</v>
      </c>
      <c r="P44" s="17">
        <f>P45+P58+P63+P51+P49</f>
        <v>9338.5</v>
      </c>
      <c r="Q44" s="17">
        <f>Q45+Q58+Q63+Q51+Q49</f>
        <v>15803.3</v>
      </c>
      <c r="R44" s="17">
        <f t="shared" ref="R44:T44" si="11">R45+R58+R63+R51</f>
        <v>15288.699999999999</v>
      </c>
      <c r="S44" s="17">
        <f t="shared" si="11"/>
        <v>14007.400000000001</v>
      </c>
      <c r="T44" s="17">
        <f t="shared" si="11"/>
        <v>13976.3</v>
      </c>
      <c r="U44" s="20"/>
      <c r="V44" s="20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</row>
    <row r="45" spans="1:37" s="21" customFormat="1" ht="27" customHeight="1" x14ac:dyDescent="0.2">
      <c r="A45" s="25">
        <v>35</v>
      </c>
      <c r="B45" s="15" t="s">
        <v>113</v>
      </c>
      <c r="C45" s="15" t="s">
        <v>57</v>
      </c>
      <c r="D45" s="15" t="s">
        <v>69</v>
      </c>
      <c r="E45" s="15" t="s">
        <v>98</v>
      </c>
      <c r="F45" s="15" t="s">
        <v>64</v>
      </c>
      <c r="G45" s="15" t="s">
        <v>65</v>
      </c>
      <c r="H45" s="15" t="s">
        <v>66</v>
      </c>
      <c r="I45" s="15" t="s">
        <v>150</v>
      </c>
      <c r="J45" s="24" t="s">
        <v>44</v>
      </c>
      <c r="K45" s="24" t="s">
        <v>112</v>
      </c>
      <c r="L45" s="17">
        <v>100</v>
      </c>
      <c r="M45" s="17">
        <v>100</v>
      </c>
      <c r="N45" s="17">
        <v>100</v>
      </c>
      <c r="O45" s="17">
        <v>100</v>
      </c>
      <c r="P45" s="17">
        <f>P46</f>
        <v>5582.1</v>
      </c>
      <c r="Q45" s="17">
        <f>Q46</f>
        <v>6331.4</v>
      </c>
      <c r="R45" s="17">
        <f t="shared" ref="R45:T46" si="12">R46</f>
        <v>6515.5</v>
      </c>
      <c r="S45" s="17">
        <f t="shared" si="12"/>
        <v>5212.3999999999996</v>
      </c>
      <c r="T45" s="17">
        <f t="shared" si="12"/>
        <v>5212.3999999999996</v>
      </c>
      <c r="U45" s="20"/>
      <c r="V45" s="20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</row>
    <row r="46" spans="1:37" s="21" customFormat="1" ht="19.5" customHeight="1" x14ac:dyDescent="0.2">
      <c r="A46" s="25">
        <v>36</v>
      </c>
      <c r="B46" s="15" t="s">
        <v>113</v>
      </c>
      <c r="C46" s="15" t="s">
        <v>57</v>
      </c>
      <c r="D46" s="15" t="s">
        <v>69</v>
      </c>
      <c r="E46" s="15" t="s">
        <v>98</v>
      </c>
      <c r="F46" s="15" t="s">
        <v>100</v>
      </c>
      <c r="G46" s="15" t="s">
        <v>65</v>
      </c>
      <c r="H46" s="15" t="s">
        <v>66</v>
      </c>
      <c r="I46" s="15" t="s">
        <v>150</v>
      </c>
      <c r="J46" s="24" t="s">
        <v>45</v>
      </c>
      <c r="K46" s="24" t="s">
        <v>112</v>
      </c>
      <c r="L46" s="17">
        <v>100</v>
      </c>
      <c r="M46" s="17">
        <v>100</v>
      </c>
      <c r="N46" s="17">
        <v>100</v>
      </c>
      <c r="O46" s="17">
        <v>100</v>
      </c>
      <c r="P46" s="17">
        <f>P47</f>
        <v>5582.1</v>
      </c>
      <c r="Q46" s="17">
        <f>Q47</f>
        <v>6331.4</v>
      </c>
      <c r="R46" s="17">
        <f>R47</f>
        <v>6515.5</v>
      </c>
      <c r="S46" s="17">
        <f t="shared" si="12"/>
        <v>5212.3999999999996</v>
      </c>
      <c r="T46" s="17">
        <f t="shared" si="12"/>
        <v>5212.3999999999996</v>
      </c>
      <c r="U46" s="20"/>
      <c r="V46" s="20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</row>
    <row r="47" spans="1:37" s="21" customFormat="1" ht="27" customHeight="1" x14ac:dyDescent="0.2">
      <c r="A47" s="25">
        <v>37</v>
      </c>
      <c r="B47" s="15" t="s">
        <v>113</v>
      </c>
      <c r="C47" s="15" t="s">
        <v>57</v>
      </c>
      <c r="D47" s="15" t="s">
        <v>69</v>
      </c>
      <c r="E47" s="15" t="s">
        <v>98</v>
      </c>
      <c r="F47" s="15" t="s">
        <v>100</v>
      </c>
      <c r="G47" s="15" t="s">
        <v>85</v>
      </c>
      <c r="H47" s="15" t="s">
        <v>66</v>
      </c>
      <c r="I47" s="15" t="s">
        <v>150</v>
      </c>
      <c r="J47" s="24" t="s">
        <v>46</v>
      </c>
      <c r="K47" s="24" t="s">
        <v>112</v>
      </c>
      <c r="L47" s="17">
        <v>100</v>
      </c>
      <c r="M47" s="17">
        <v>100</v>
      </c>
      <c r="N47" s="17">
        <v>100</v>
      </c>
      <c r="O47" s="17">
        <v>100</v>
      </c>
      <c r="P47" s="17">
        <v>5582.1</v>
      </c>
      <c r="Q47" s="17">
        <v>6331.4</v>
      </c>
      <c r="R47" s="52">
        <v>6515.5</v>
      </c>
      <c r="S47" s="52">
        <v>5212.3999999999996</v>
      </c>
      <c r="T47" s="52">
        <v>5212.3999999999996</v>
      </c>
      <c r="U47" s="20"/>
      <c r="V47" s="20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</row>
    <row r="48" spans="1:37" s="21" customFormat="1" ht="25.5" customHeight="1" x14ac:dyDescent="0.2">
      <c r="A48" s="25">
        <v>38</v>
      </c>
      <c r="B48" s="15" t="s">
        <v>113</v>
      </c>
      <c r="C48" s="15" t="s">
        <v>57</v>
      </c>
      <c r="D48" s="15" t="s">
        <v>69</v>
      </c>
      <c r="E48" s="15" t="s">
        <v>172</v>
      </c>
      <c r="F48" s="15" t="s">
        <v>173</v>
      </c>
      <c r="G48" s="15" t="s">
        <v>65</v>
      </c>
      <c r="H48" s="15" t="s">
        <v>66</v>
      </c>
      <c r="I48" s="15" t="s">
        <v>150</v>
      </c>
      <c r="J48" s="65" t="s">
        <v>165</v>
      </c>
      <c r="K48" s="24" t="s">
        <v>112</v>
      </c>
      <c r="L48" s="17">
        <v>100</v>
      </c>
      <c r="M48" s="17">
        <v>100</v>
      </c>
      <c r="N48" s="17">
        <v>100</v>
      </c>
      <c r="O48" s="17">
        <v>100</v>
      </c>
      <c r="P48" s="17">
        <f>P51+P49</f>
        <v>666.1</v>
      </c>
      <c r="Q48" s="17">
        <f t="shared" ref="Q48:T48" si="13">Q51+Q49</f>
        <v>2511.3000000000002</v>
      </c>
      <c r="R48" s="17">
        <f t="shared" si="13"/>
        <v>584.4</v>
      </c>
      <c r="S48" s="17">
        <f t="shared" si="13"/>
        <v>602.20000000000005</v>
      </c>
      <c r="T48" s="17">
        <f t="shared" si="13"/>
        <v>721</v>
      </c>
      <c r="U48" s="20"/>
      <c r="V48" s="20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</row>
    <row r="49" spans="1:37" s="21" customFormat="1" ht="29.25" customHeight="1" x14ac:dyDescent="0.2">
      <c r="A49" s="25">
        <v>39</v>
      </c>
      <c r="B49" s="15" t="s">
        <v>113</v>
      </c>
      <c r="C49" s="15" t="s">
        <v>57</v>
      </c>
      <c r="D49" s="15" t="s">
        <v>69</v>
      </c>
      <c r="E49" s="15" t="s">
        <v>172</v>
      </c>
      <c r="F49" s="15" t="s">
        <v>173</v>
      </c>
      <c r="G49" s="15" t="s">
        <v>85</v>
      </c>
      <c r="H49" s="15" t="s">
        <v>66</v>
      </c>
      <c r="I49" s="15" t="s">
        <v>150</v>
      </c>
      <c r="J49" s="65" t="s">
        <v>164</v>
      </c>
      <c r="K49" s="24" t="s">
        <v>112</v>
      </c>
      <c r="L49" s="17">
        <v>100</v>
      </c>
      <c r="M49" s="17">
        <v>100</v>
      </c>
      <c r="N49" s="17">
        <v>100</v>
      </c>
      <c r="O49" s="17">
        <v>100</v>
      </c>
      <c r="P49" s="17">
        <f>P50</f>
        <v>0</v>
      </c>
      <c r="Q49" s="17">
        <f>Q50</f>
        <v>65</v>
      </c>
      <c r="R49" s="17">
        <f t="shared" ref="R49" si="14">R50</f>
        <v>0</v>
      </c>
      <c r="S49" s="17">
        <f>S50</f>
        <v>0</v>
      </c>
      <c r="T49" s="17">
        <f>T50</f>
        <v>0</v>
      </c>
      <c r="U49" s="20"/>
      <c r="V49" s="20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</row>
    <row r="50" spans="1:37" s="21" customFormat="1" ht="51" x14ac:dyDescent="0.2">
      <c r="A50" s="25">
        <v>40</v>
      </c>
      <c r="B50" s="15" t="s">
        <v>113</v>
      </c>
      <c r="C50" s="15" t="s">
        <v>57</v>
      </c>
      <c r="D50" s="15" t="s">
        <v>69</v>
      </c>
      <c r="E50" s="15" t="s">
        <v>172</v>
      </c>
      <c r="F50" s="15" t="s">
        <v>173</v>
      </c>
      <c r="G50" s="15" t="s">
        <v>85</v>
      </c>
      <c r="H50" s="15" t="s">
        <v>66</v>
      </c>
      <c r="I50" s="15" t="s">
        <v>150</v>
      </c>
      <c r="J50" s="60" t="s">
        <v>161</v>
      </c>
      <c r="K50" s="24" t="s">
        <v>112</v>
      </c>
      <c r="L50" s="17">
        <v>100</v>
      </c>
      <c r="M50" s="17">
        <v>100</v>
      </c>
      <c r="N50" s="17">
        <v>100</v>
      </c>
      <c r="O50" s="17">
        <v>100</v>
      </c>
      <c r="P50" s="17">
        <v>0</v>
      </c>
      <c r="Q50" s="17">
        <v>65</v>
      </c>
      <c r="R50" s="52">
        <v>0</v>
      </c>
      <c r="S50" s="52">
        <v>0</v>
      </c>
      <c r="T50" s="52">
        <v>0</v>
      </c>
      <c r="U50" s="20"/>
      <c r="V50" s="20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</row>
    <row r="51" spans="1:37" s="21" customFormat="1" ht="17.25" customHeight="1" x14ac:dyDescent="0.2">
      <c r="A51" s="25">
        <v>41</v>
      </c>
      <c r="B51" s="15" t="s">
        <v>113</v>
      </c>
      <c r="C51" s="15" t="s">
        <v>57</v>
      </c>
      <c r="D51" s="15" t="s">
        <v>69</v>
      </c>
      <c r="E51" s="15" t="s">
        <v>166</v>
      </c>
      <c r="F51" s="15" t="s">
        <v>106</v>
      </c>
      <c r="G51" s="15" t="s">
        <v>65</v>
      </c>
      <c r="H51" s="15" t="s">
        <v>66</v>
      </c>
      <c r="I51" s="15" t="s">
        <v>150</v>
      </c>
      <c r="J51" s="60" t="s">
        <v>163</v>
      </c>
      <c r="K51" s="24" t="s">
        <v>112</v>
      </c>
      <c r="L51" s="17">
        <v>100</v>
      </c>
      <c r="M51" s="17">
        <v>100</v>
      </c>
      <c r="N51" s="17">
        <v>100</v>
      </c>
      <c r="O51" s="17">
        <v>100</v>
      </c>
      <c r="P51" s="17">
        <f t="shared" ref="P51:P74" si="15">P52</f>
        <v>666.1</v>
      </c>
      <c r="Q51" s="17">
        <f t="shared" ref="Q51:T51" si="16">Q52</f>
        <v>2446.3000000000002</v>
      </c>
      <c r="R51" s="17">
        <f t="shared" si="16"/>
        <v>584.4</v>
      </c>
      <c r="S51" s="17">
        <f>S52</f>
        <v>602.20000000000005</v>
      </c>
      <c r="T51" s="17">
        <f t="shared" si="16"/>
        <v>721</v>
      </c>
      <c r="U51" s="20"/>
      <c r="V51" s="20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</row>
    <row r="52" spans="1:37" s="21" customFormat="1" ht="17.25" customHeight="1" x14ac:dyDescent="0.2">
      <c r="A52" s="25">
        <v>42</v>
      </c>
      <c r="B52" s="15" t="s">
        <v>113</v>
      </c>
      <c r="C52" s="15" t="s">
        <v>57</v>
      </c>
      <c r="D52" s="15" t="s">
        <v>69</v>
      </c>
      <c r="E52" s="15" t="s">
        <v>166</v>
      </c>
      <c r="F52" s="15" t="s">
        <v>106</v>
      </c>
      <c r="G52" s="15" t="s">
        <v>85</v>
      </c>
      <c r="H52" s="15" t="s">
        <v>66</v>
      </c>
      <c r="I52" s="15" t="s">
        <v>150</v>
      </c>
      <c r="J52" s="60" t="s">
        <v>162</v>
      </c>
      <c r="K52" s="24" t="s">
        <v>112</v>
      </c>
      <c r="L52" s="17">
        <v>100</v>
      </c>
      <c r="M52" s="17">
        <v>100</v>
      </c>
      <c r="N52" s="17">
        <v>100</v>
      </c>
      <c r="O52" s="17">
        <v>100</v>
      </c>
      <c r="P52" s="17">
        <f t="shared" ref="P52:T52" si="17">P57+P56+P55+P54+P53</f>
        <v>666.1</v>
      </c>
      <c r="Q52" s="17">
        <f t="shared" si="17"/>
        <v>2446.3000000000002</v>
      </c>
      <c r="R52" s="17">
        <f t="shared" si="17"/>
        <v>584.4</v>
      </c>
      <c r="S52" s="17">
        <f t="shared" si="17"/>
        <v>602.20000000000005</v>
      </c>
      <c r="T52" s="17">
        <f t="shared" si="17"/>
        <v>721</v>
      </c>
      <c r="U52" s="20"/>
      <c r="V52" s="20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</row>
    <row r="53" spans="1:37" s="21" customFormat="1" ht="51" x14ac:dyDescent="0.2">
      <c r="A53" s="25">
        <v>43</v>
      </c>
      <c r="B53" s="15" t="s">
        <v>113</v>
      </c>
      <c r="C53" s="15" t="s">
        <v>57</v>
      </c>
      <c r="D53" s="15" t="s">
        <v>69</v>
      </c>
      <c r="E53" s="15" t="s">
        <v>166</v>
      </c>
      <c r="F53" s="15" t="s">
        <v>106</v>
      </c>
      <c r="G53" s="15" t="s">
        <v>85</v>
      </c>
      <c r="H53" s="15" t="s">
        <v>171</v>
      </c>
      <c r="I53" s="15" t="s">
        <v>150</v>
      </c>
      <c r="J53" s="59" t="s">
        <v>160</v>
      </c>
      <c r="K53" s="24" t="s">
        <v>112</v>
      </c>
      <c r="L53" s="17">
        <v>100</v>
      </c>
      <c r="M53" s="17">
        <v>100</v>
      </c>
      <c r="N53" s="17">
        <v>100</v>
      </c>
      <c r="O53" s="17">
        <v>100</v>
      </c>
      <c r="P53" s="17">
        <v>223.9</v>
      </c>
      <c r="Q53" s="17">
        <v>391.8</v>
      </c>
      <c r="R53" s="52">
        <v>0</v>
      </c>
      <c r="S53" s="52">
        <v>0</v>
      </c>
      <c r="T53" s="52">
        <v>0</v>
      </c>
      <c r="U53" s="20"/>
      <c r="V53" s="20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</row>
    <row r="54" spans="1:37" s="21" customFormat="1" ht="76.5" x14ac:dyDescent="0.2">
      <c r="A54" s="25">
        <v>44</v>
      </c>
      <c r="B54" s="15" t="s">
        <v>113</v>
      </c>
      <c r="C54" s="15" t="s">
        <v>57</v>
      </c>
      <c r="D54" s="15" t="s">
        <v>69</v>
      </c>
      <c r="E54" s="15" t="s">
        <v>166</v>
      </c>
      <c r="F54" s="15" t="s">
        <v>106</v>
      </c>
      <c r="G54" s="15" t="s">
        <v>85</v>
      </c>
      <c r="H54" s="15" t="s">
        <v>170</v>
      </c>
      <c r="I54" s="15" t="s">
        <v>150</v>
      </c>
      <c r="J54" s="59" t="s">
        <v>159</v>
      </c>
      <c r="K54" s="24" t="s">
        <v>112</v>
      </c>
      <c r="L54" s="17">
        <v>100</v>
      </c>
      <c r="M54" s="17">
        <v>100</v>
      </c>
      <c r="N54" s="17">
        <v>100</v>
      </c>
      <c r="O54" s="17">
        <v>100</v>
      </c>
      <c r="P54" s="17">
        <v>43</v>
      </c>
      <c r="Q54" s="17">
        <v>43</v>
      </c>
      <c r="R54" s="52">
        <v>0</v>
      </c>
      <c r="S54" s="52">
        <v>0</v>
      </c>
      <c r="T54" s="52">
        <v>0</v>
      </c>
      <c r="U54" s="20"/>
      <c r="V54" s="20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</row>
    <row r="55" spans="1:37" s="21" customFormat="1" ht="25.5" customHeight="1" x14ac:dyDescent="0.2">
      <c r="A55" s="25">
        <v>45</v>
      </c>
      <c r="B55" s="15" t="s">
        <v>113</v>
      </c>
      <c r="C55" s="15" t="s">
        <v>57</v>
      </c>
      <c r="D55" s="15" t="s">
        <v>69</v>
      </c>
      <c r="E55" s="15" t="s">
        <v>166</v>
      </c>
      <c r="F55" s="15" t="s">
        <v>106</v>
      </c>
      <c r="G55" s="15" t="s">
        <v>85</v>
      </c>
      <c r="H55" s="15" t="s">
        <v>169</v>
      </c>
      <c r="I55" s="15" t="s">
        <v>150</v>
      </c>
      <c r="J55" s="59" t="s">
        <v>158</v>
      </c>
      <c r="K55" s="24" t="s">
        <v>112</v>
      </c>
      <c r="L55" s="17">
        <v>100</v>
      </c>
      <c r="M55" s="17">
        <v>100</v>
      </c>
      <c r="N55" s="17">
        <v>100</v>
      </c>
      <c r="O55" s="17">
        <v>100</v>
      </c>
      <c r="P55" s="17">
        <v>98.8</v>
      </c>
      <c r="Q55" s="17">
        <v>98.9</v>
      </c>
      <c r="R55" s="52">
        <v>138.19999999999999</v>
      </c>
      <c r="S55" s="52">
        <v>138.19999999999999</v>
      </c>
      <c r="T55" s="52">
        <v>138.19999999999999</v>
      </c>
      <c r="U55" s="20"/>
      <c r="V55" s="20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</row>
    <row r="56" spans="1:37" s="21" customFormat="1" ht="35.25" customHeight="1" x14ac:dyDescent="0.2">
      <c r="A56" s="25">
        <v>46</v>
      </c>
      <c r="B56" s="15" t="s">
        <v>113</v>
      </c>
      <c r="C56" s="15" t="s">
        <v>57</v>
      </c>
      <c r="D56" s="15" t="s">
        <v>69</v>
      </c>
      <c r="E56" s="15" t="s">
        <v>166</v>
      </c>
      <c r="F56" s="15" t="s">
        <v>106</v>
      </c>
      <c r="G56" s="15" t="s">
        <v>85</v>
      </c>
      <c r="H56" s="15" t="s">
        <v>168</v>
      </c>
      <c r="I56" s="15" t="s">
        <v>150</v>
      </c>
      <c r="J56" s="59" t="s">
        <v>157</v>
      </c>
      <c r="K56" s="24" t="s">
        <v>112</v>
      </c>
      <c r="L56" s="17">
        <v>100</v>
      </c>
      <c r="M56" s="17">
        <v>100</v>
      </c>
      <c r="N56" s="17">
        <v>100</v>
      </c>
      <c r="O56" s="17">
        <v>100</v>
      </c>
      <c r="P56" s="17">
        <v>300.39999999999998</v>
      </c>
      <c r="Q56" s="17">
        <v>429.1</v>
      </c>
      <c r="R56" s="52">
        <v>446.2</v>
      </c>
      <c r="S56" s="52">
        <v>464</v>
      </c>
      <c r="T56" s="52">
        <v>582.79999999999995</v>
      </c>
      <c r="U56" s="20"/>
      <c r="V56" s="20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</row>
    <row r="57" spans="1:37" s="21" customFormat="1" ht="38.25" x14ac:dyDescent="0.2">
      <c r="A57" s="25">
        <v>47</v>
      </c>
      <c r="B57" s="15" t="s">
        <v>113</v>
      </c>
      <c r="C57" s="15" t="s">
        <v>57</v>
      </c>
      <c r="D57" s="15" t="s">
        <v>69</v>
      </c>
      <c r="E57" s="15" t="s">
        <v>166</v>
      </c>
      <c r="F57" s="15" t="s">
        <v>106</v>
      </c>
      <c r="G57" s="15" t="s">
        <v>85</v>
      </c>
      <c r="H57" s="15" t="s">
        <v>167</v>
      </c>
      <c r="I57" s="15" t="s">
        <v>150</v>
      </c>
      <c r="J57" s="59" t="s">
        <v>156</v>
      </c>
      <c r="K57" s="24" t="s">
        <v>112</v>
      </c>
      <c r="L57" s="17">
        <v>100</v>
      </c>
      <c r="M57" s="17">
        <v>100</v>
      </c>
      <c r="N57" s="17">
        <v>100</v>
      </c>
      <c r="O57" s="17">
        <v>100</v>
      </c>
      <c r="P57" s="17">
        <v>0</v>
      </c>
      <c r="Q57" s="17">
        <v>1483.5</v>
      </c>
      <c r="R57" s="52">
        <v>0</v>
      </c>
      <c r="S57" s="52">
        <v>0</v>
      </c>
      <c r="T57" s="52">
        <v>0</v>
      </c>
      <c r="U57" s="20"/>
      <c r="V57" s="20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</row>
    <row r="58" spans="1:37" s="21" customFormat="1" ht="25.5" customHeight="1" x14ac:dyDescent="0.2">
      <c r="A58" s="25">
        <v>48</v>
      </c>
      <c r="B58" s="15" t="s">
        <v>113</v>
      </c>
      <c r="C58" s="15" t="s">
        <v>57</v>
      </c>
      <c r="D58" s="15" t="s">
        <v>69</v>
      </c>
      <c r="E58" s="15" t="s">
        <v>101</v>
      </c>
      <c r="F58" s="15" t="s">
        <v>64</v>
      </c>
      <c r="G58" s="15" t="s">
        <v>65</v>
      </c>
      <c r="H58" s="15" t="s">
        <v>66</v>
      </c>
      <c r="I58" s="15" t="s">
        <v>64</v>
      </c>
      <c r="J58" s="24" t="s">
        <v>47</v>
      </c>
      <c r="K58" s="24" t="s">
        <v>112</v>
      </c>
      <c r="L58" s="17">
        <v>100</v>
      </c>
      <c r="M58" s="17">
        <v>100</v>
      </c>
      <c r="N58" s="17">
        <v>100</v>
      </c>
      <c r="O58" s="17">
        <v>100</v>
      </c>
      <c r="P58" s="17">
        <f>P59+P61</f>
        <v>141.69999999999999</v>
      </c>
      <c r="Q58" s="17">
        <f>Q59+Q61</f>
        <v>171.5</v>
      </c>
      <c r="R58" s="17">
        <f t="shared" ref="R58:T58" si="18">R59+R61</f>
        <v>154</v>
      </c>
      <c r="S58" s="17">
        <f t="shared" si="18"/>
        <v>158</v>
      </c>
      <c r="T58" s="17">
        <f t="shared" si="18"/>
        <v>8.1</v>
      </c>
      <c r="U58" s="20"/>
      <c r="V58" s="20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</row>
    <row r="59" spans="1:37" s="21" customFormat="1" ht="26.25" customHeight="1" x14ac:dyDescent="0.2">
      <c r="A59" s="25">
        <v>49</v>
      </c>
      <c r="B59" s="15" t="s">
        <v>113</v>
      </c>
      <c r="C59" s="15" t="s">
        <v>57</v>
      </c>
      <c r="D59" s="15" t="s">
        <v>69</v>
      </c>
      <c r="E59" s="15" t="s">
        <v>101</v>
      </c>
      <c r="F59" s="15" t="s">
        <v>102</v>
      </c>
      <c r="G59" s="15" t="s">
        <v>65</v>
      </c>
      <c r="H59" s="15" t="s">
        <v>66</v>
      </c>
      <c r="I59" s="15" t="s">
        <v>150</v>
      </c>
      <c r="J59" s="24" t="s">
        <v>142</v>
      </c>
      <c r="K59" s="24" t="s">
        <v>112</v>
      </c>
      <c r="L59" s="17">
        <v>100</v>
      </c>
      <c r="M59" s="17">
        <v>100</v>
      </c>
      <c r="N59" s="17">
        <v>100</v>
      </c>
      <c r="O59" s="17">
        <v>100</v>
      </c>
      <c r="P59" s="17">
        <f t="shared" si="15"/>
        <v>7.6</v>
      </c>
      <c r="Q59" s="17">
        <f>Q60</f>
        <v>7.7</v>
      </c>
      <c r="R59" s="17">
        <f t="shared" ref="R59:T59" si="19">R60</f>
        <v>8.1</v>
      </c>
      <c r="S59" s="17">
        <f t="shared" si="19"/>
        <v>8.1</v>
      </c>
      <c r="T59" s="17">
        <f t="shared" si="19"/>
        <v>8.1</v>
      </c>
      <c r="U59" s="20"/>
      <c r="V59" s="20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</row>
    <row r="60" spans="1:37" s="21" customFormat="1" ht="26.25" customHeight="1" x14ac:dyDescent="0.2">
      <c r="A60" s="25">
        <v>50</v>
      </c>
      <c r="B60" s="15" t="s">
        <v>113</v>
      </c>
      <c r="C60" s="15" t="s">
        <v>57</v>
      </c>
      <c r="D60" s="15" t="s">
        <v>69</v>
      </c>
      <c r="E60" s="15" t="s">
        <v>101</v>
      </c>
      <c r="F60" s="15" t="s">
        <v>102</v>
      </c>
      <c r="G60" s="15" t="s">
        <v>85</v>
      </c>
      <c r="H60" s="15" t="s">
        <v>66</v>
      </c>
      <c r="I60" s="15" t="s">
        <v>150</v>
      </c>
      <c r="J60" s="24" t="s">
        <v>142</v>
      </c>
      <c r="K60" s="24" t="s">
        <v>112</v>
      </c>
      <c r="L60" s="17">
        <v>100</v>
      </c>
      <c r="M60" s="17">
        <v>100</v>
      </c>
      <c r="N60" s="17">
        <v>100</v>
      </c>
      <c r="O60" s="17">
        <v>100</v>
      </c>
      <c r="P60" s="17">
        <v>7.6</v>
      </c>
      <c r="Q60" s="17">
        <v>7.7</v>
      </c>
      <c r="R60" s="17">
        <v>8.1</v>
      </c>
      <c r="S60" s="17">
        <v>8.1</v>
      </c>
      <c r="T60" s="17">
        <v>8.1</v>
      </c>
      <c r="U60" s="20"/>
      <c r="V60" s="20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</row>
    <row r="61" spans="1:37" s="21" customFormat="1" ht="26.25" customHeight="1" x14ac:dyDescent="0.2">
      <c r="A61" s="25">
        <v>51</v>
      </c>
      <c r="B61" s="15" t="s">
        <v>113</v>
      </c>
      <c r="C61" s="15" t="s">
        <v>57</v>
      </c>
      <c r="D61" s="15" t="s">
        <v>69</v>
      </c>
      <c r="E61" s="15" t="s">
        <v>103</v>
      </c>
      <c r="F61" s="15" t="s">
        <v>104</v>
      </c>
      <c r="G61" s="15" t="s">
        <v>65</v>
      </c>
      <c r="H61" s="15" t="s">
        <v>66</v>
      </c>
      <c r="I61" s="15" t="s">
        <v>64</v>
      </c>
      <c r="J61" s="24" t="s">
        <v>48</v>
      </c>
      <c r="K61" s="24" t="s">
        <v>112</v>
      </c>
      <c r="L61" s="17">
        <v>100</v>
      </c>
      <c r="M61" s="17">
        <v>100</v>
      </c>
      <c r="N61" s="17">
        <v>100</v>
      </c>
      <c r="O61" s="17">
        <v>100</v>
      </c>
      <c r="P61" s="17">
        <f t="shared" si="15"/>
        <v>134.1</v>
      </c>
      <c r="Q61" s="17">
        <f>Q62</f>
        <v>163.80000000000001</v>
      </c>
      <c r="R61" s="17">
        <f t="shared" ref="R61:T61" si="20">R62</f>
        <v>145.9</v>
      </c>
      <c r="S61" s="17">
        <f t="shared" si="20"/>
        <v>149.9</v>
      </c>
      <c r="T61" s="17">
        <f t="shared" si="20"/>
        <v>0</v>
      </c>
      <c r="U61" s="20"/>
      <c r="V61" s="20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</row>
    <row r="62" spans="1:37" s="21" customFormat="1" ht="24.75" customHeight="1" x14ac:dyDescent="0.2">
      <c r="A62" s="25">
        <v>52</v>
      </c>
      <c r="B62" s="15" t="s">
        <v>113</v>
      </c>
      <c r="C62" s="15" t="s">
        <v>57</v>
      </c>
      <c r="D62" s="15" t="s">
        <v>69</v>
      </c>
      <c r="E62" s="15" t="s">
        <v>103</v>
      </c>
      <c r="F62" s="15" t="s">
        <v>104</v>
      </c>
      <c r="G62" s="15" t="s">
        <v>85</v>
      </c>
      <c r="H62" s="15" t="s">
        <v>66</v>
      </c>
      <c r="I62" s="15" t="s">
        <v>150</v>
      </c>
      <c r="J62" s="24" t="s">
        <v>49</v>
      </c>
      <c r="K62" s="24" t="s">
        <v>112</v>
      </c>
      <c r="L62" s="17">
        <v>100</v>
      </c>
      <c r="M62" s="17">
        <v>100</v>
      </c>
      <c r="N62" s="17">
        <v>100</v>
      </c>
      <c r="O62" s="17">
        <v>100</v>
      </c>
      <c r="P62" s="17">
        <v>134.1</v>
      </c>
      <c r="Q62" s="17">
        <v>163.80000000000001</v>
      </c>
      <c r="R62" s="52">
        <v>145.9</v>
      </c>
      <c r="S62" s="52">
        <v>149.9</v>
      </c>
      <c r="T62" s="17">
        <v>0</v>
      </c>
      <c r="U62" s="20"/>
      <c r="V62" s="20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</row>
    <row r="63" spans="1:37" s="21" customFormat="1" ht="17.25" customHeight="1" x14ac:dyDescent="0.2">
      <c r="A63" s="25">
        <v>53</v>
      </c>
      <c r="B63" s="15" t="s">
        <v>113</v>
      </c>
      <c r="C63" s="15" t="s">
        <v>57</v>
      </c>
      <c r="D63" s="15" t="s">
        <v>69</v>
      </c>
      <c r="E63" s="15" t="s">
        <v>105</v>
      </c>
      <c r="F63" s="15" t="s">
        <v>64</v>
      </c>
      <c r="G63" s="15" t="s">
        <v>65</v>
      </c>
      <c r="H63" s="15" t="s">
        <v>66</v>
      </c>
      <c r="I63" s="15" t="s">
        <v>64</v>
      </c>
      <c r="J63" s="24" t="s">
        <v>50</v>
      </c>
      <c r="K63" s="24" t="s">
        <v>112</v>
      </c>
      <c r="L63" s="17">
        <v>100</v>
      </c>
      <c r="M63" s="17">
        <v>100</v>
      </c>
      <c r="N63" s="17">
        <v>100</v>
      </c>
      <c r="O63" s="17">
        <v>100</v>
      </c>
      <c r="P63" s="17">
        <f t="shared" si="15"/>
        <v>2948.6</v>
      </c>
      <c r="Q63" s="17">
        <f t="shared" ref="Q63:T64" si="21">Q64</f>
        <v>6789.1</v>
      </c>
      <c r="R63" s="17">
        <f t="shared" si="21"/>
        <v>8034.8</v>
      </c>
      <c r="S63" s="17">
        <f t="shared" si="21"/>
        <v>8034.8</v>
      </c>
      <c r="T63" s="17">
        <f t="shared" si="21"/>
        <v>8034.8</v>
      </c>
      <c r="U63" s="20"/>
      <c r="V63" s="20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</row>
    <row r="64" spans="1:37" s="21" customFormat="1" ht="17.25" customHeight="1" x14ac:dyDescent="0.2">
      <c r="A64" s="25">
        <v>54</v>
      </c>
      <c r="B64" s="15" t="s">
        <v>113</v>
      </c>
      <c r="C64" s="15" t="s">
        <v>57</v>
      </c>
      <c r="D64" s="15" t="s">
        <v>69</v>
      </c>
      <c r="E64" s="15" t="s">
        <v>105</v>
      </c>
      <c r="F64" s="15" t="s">
        <v>106</v>
      </c>
      <c r="G64" s="15" t="s">
        <v>65</v>
      </c>
      <c r="H64" s="15" t="s">
        <v>66</v>
      </c>
      <c r="I64" s="15" t="s">
        <v>150</v>
      </c>
      <c r="J64" s="24" t="s">
        <v>51</v>
      </c>
      <c r="K64" s="24" t="s">
        <v>112</v>
      </c>
      <c r="L64" s="17">
        <v>100</v>
      </c>
      <c r="M64" s="17">
        <v>100</v>
      </c>
      <c r="N64" s="17">
        <v>100</v>
      </c>
      <c r="O64" s="17">
        <v>100</v>
      </c>
      <c r="P64" s="17">
        <f t="shared" si="15"/>
        <v>2948.6</v>
      </c>
      <c r="Q64" s="17">
        <f t="shared" si="21"/>
        <v>6789.1</v>
      </c>
      <c r="R64" s="17">
        <f t="shared" si="21"/>
        <v>8034.8</v>
      </c>
      <c r="S64" s="17">
        <f t="shared" si="21"/>
        <v>8034.8</v>
      </c>
      <c r="T64" s="17">
        <f t="shared" si="21"/>
        <v>8034.8</v>
      </c>
      <c r="U64" s="20"/>
      <c r="V64" s="20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</row>
    <row r="65" spans="1:37" s="21" customFormat="1" ht="17.25" customHeight="1" x14ac:dyDescent="0.2">
      <c r="A65" s="25">
        <v>55</v>
      </c>
      <c r="B65" s="15" t="s">
        <v>113</v>
      </c>
      <c r="C65" s="15" t="s">
        <v>57</v>
      </c>
      <c r="D65" s="15" t="s">
        <v>69</v>
      </c>
      <c r="E65" s="15" t="s">
        <v>105</v>
      </c>
      <c r="F65" s="15" t="s">
        <v>106</v>
      </c>
      <c r="G65" s="15" t="s">
        <v>85</v>
      </c>
      <c r="H65" s="15" t="s">
        <v>66</v>
      </c>
      <c r="I65" s="15" t="s">
        <v>150</v>
      </c>
      <c r="J65" s="24" t="s">
        <v>52</v>
      </c>
      <c r="K65" s="24" t="s">
        <v>112</v>
      </c>
      <c r="L65" s="17">
        <v>100</v>
      </c>
      <c r="M65" s="17">
        <v>100</v>
      </c>
      <c r="N65" s="17">
        <v>100</v>
      </c>
      <c r="O65" s="17">
        <v>100</v>
      </c>
      <c r="P65" s="17">
        <v>2948.6</v>
      </c>
      <c r="Q65" s="17">
        <v>6789.1</v>
      </c>
      <c r="R65" s="52">
        <v>8034.8</v>
      </c>
      <c r="S65" s="52">
        <v>8034.8</v>
      </c>
      <c r="T65" s="52">
        <v>8034.8</v>
      </c>
      <c r="U65" s="20"/>
      <c r="V65" s="20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</row>
    <row r="66" spans="1:37" s="21" customFormat="1" ht="26.25" customHeight="1" x14ac:dyDescent="0.2">
      <c r="A66" s="25">
        <v>56</v>
      </c>
      <c r="B66" s="15" t="s">
        <v>113</v>
      </c>
      <c r="C66" s="15" t="s">
        <v>57</v>
      </c>
      <c r="D66" s="15" t="s">
        <v>89</v>
      </c>
      <c r="E66" s="15" t="s">
        <v>65</v>
      </c>
      <c r="F66" s="15" t="s">
        <v>64</v>
      </c>
      <c r="G66" s="15" t="s">
        <v>65</v>
      </c>
      <c r="H66" s="15" t="s">
        <v>66</v>
      </c>
      <c r="I66" s="15" t="s">
        <v>64</v>
      </c>
      <c r="J66" s="62" t="s">
        <v>177</v>
      </c>
      <c r="K66" s="24" t="s">
        <v>112</v>
      </c>
      <c r="L66" s="17">
        <v>100</v>
      </c>
      <c r="M66" s="17">
        <v>100</v>
      </c>
      <c r="N66" s="17">
        <v>100</v>
      </c>
      <c r="O66" s="17">
        <v>100</v>
      </c>
      <c r="P66" s="17">
        <f t="shared" si="15"/>
        <v>135.69999999999999</v>
      </c>
      <c r="Q66" s="17">
        <f>Q67</f>
        <v>135.69999999999999</v>
      </c>
      <c r="R66" s="17">
        <f t="shared" ref="R66:T66" si="22">R67</f>
        <v>0</v>
      </c>
      <c r="S66" s="17">
        <f t="shared" si="22"/>
        <v>0</v>
      </c>
      <c r="T66" s="17">
        <f t="shared" si="22"/>
        <v>0</v>
      </c>
      <c r="U66" s="20"/>
      <c r="V66" s="20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</row>
    <row r="67" spans="1:37" s="21" customFormat="1" ht="26.25" customHeight="1" x14ac:dyDescent="0.2">
      <c r="A67" s="25">
        <v>57</v>
      </c>
      <c r="B67" s="15" t="s">
        <v>113</v>
      </c>
      <c r="C67" s="15" t="s">
        <v>57</v>
      </c>
      <c r="D67" s="15" t="s">
        <v>89</v>
      </c>
      <c r="E67" s="15" t="s">
        <v>91</v>
      </c>
      <c r="F67" s="15" t="s">
        <v>64</v>
      </c>
      <c r="G67" s="15" t="s">
        <v>85</v>
      </c>
      <c r="H67" s="15" t="s">
        <v>66</v>
      </c>
      <c r="I67" s="15" t="s">
        <v>150</v>
      </c>
      <c r="J67" s="62" t="s">
        <v>178</v>
      </c>
      <c r="K67" s="24" t="s">
        <v>112</v>
      </c>
      <c r="L67" s="17">
        <v>100</v>
      </c>
      <c r="M67" s="17">
        <v>100</v>
      </c>
      <c r="N67" s="17">
        <v>100</v>
      </c>
      <c r="O67" s="17">
        <v>100</v>
      </c>
      <c r="P67" s="17">
        <f t="shared" si="15"/>
        <v>135.69999999999999</v>
      </c>
      <c r="Q67" s="17">
        <f t="shared" ref="Q67:T67" si="23">Q68</f>
        <v>135.69999999999999</v>
      </c>
      <c r="R67" s="17">
        <f t="shared" si="23"/>
        <v>0</v>
      </c>
      <c r="S67" s="17">
        <f t="shared" si="23"/>
        <v>0</v>
      </c>
      <c r="T67" s="17">
        <f t="shared" si="23"/>
        <v>0</v>
      </c>
      <c r="U67" s="20"/>
      <c r="V67" s="20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</row>
    <row r="68" spans="1:37" s="21" customFormat="1" ht="26.25" customHeight="1" x14ac:dyDescent="0.2">
      <c r="A68" s="25">
        <v>58</v>
      </c>
      <c r="B68" s="15" t="s">
        <v>113</v>
      </c>
      <c r="C68" s="15" t="s">
        <v>57</v>
      </c>
      <c r="D68" s="15" t="s">
        <v>89</v>
      </c>
      <c r="E68" s="15" t="s">
        <v>91</v>
      </c>
      <c r="F68" s="15" t="s">
        <v>181</v>
      </c>
      <c r="G68" s="15" t="s">
        <v>85</v>
      </c>
      <c r="H68" s="15" t="s">
        <v>66</v>
      </c>
      <c r="I68" s="15" t="s">
        <v>150</v>
      </c>
      <c r="J68" s="62" t="s">
        <v>179</v>
      </c>
      <c r="K68" s="24" t="s">
        <v>112</v>
      </c>
      <c r="L68" s="17">
        <v>100</v>
      </c>
      <c r="M68" s="17">
        <v>100</v>
      </c>
      <c r="N68" s="17">
        <v>100</v>
      </c>
      <c r="O68" s="17">
        <v>100</v>
      </c>
      <c r="P68" s="17">
        <v>135.69999999999999</v>
      </c>
      <c r="Q68" s="17">
        <v>135.69999999999999</v>
      </c>
      <c r="R68" s="52">
        <v>0</v>
      </c>
      <c r="S68" s="52">
        <v>0</v>
      </c>
      <c r="T68" s="52">
        <v>0</v>
      </c>
      <c r="U68" s="20"/>
      <c r="V68" s="20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</row>
    <row r="69" spans="1:37" s="21" customFormat="1" ht="17.25" customHeight="1" x14ac:dyDescent="0.2">
      <c r="A69" s="25">
        <v>59</v>
      </c>
      <c r="B69" s="15" t="s">
        <v>113</v>
      </c>
      <c r="C69" s="15" t="s">
        <v>57</v>
      </c>
      <c r="D69" s="15" t="s">
        <v>180</v>
      </c>
      <c r="E69" s="15" t="s">
        <v>65</v>
      </c>
      <c r="F69" s="15" t="s">
        <v>64</v>
      </c>
      <c r="G69" s="15" t="s">
        <v>65</v>
      </c>
      <c r="H69" s="15" t="s">
        <v>66</v>
      </c>
      <c r="I69" s="15" t="s">
        <v>64</v>
      </c>
      <c r="J69" s="65" t="s">
        <v>176</v>
      </c>
      <c r="K69" s="24" t="s">
        <v>112</v>
      </c>
      <c r="L69" s="17">
        <v>100</v>
      </c>
      <c r="M69" s="17">
        <v>100</v>
      </c>
      <c r="N69" s="17">
        <v>100</v>
      </c>
      <c r="O69" s="17">
        <v>100</v>
      </c>
      <c r="P69" s="17">
        <f t="shared" si="15"/>
        <v>99.5</v>
      </c>
      <c r="Q69" s="17">
        <f t="shared" ref="Q69:T69" si="24">Q70</f>
        <v>99.5</v>
      </c>
      <c r="R69" s="17">
        <f t="shared" si="24"/>
        <v>0</v>
      </c>
      <c r="S69" s="17">
        <f t="shared" si="24"/>
        <v>0</v>
      </c>
      <c r="T69" s="17">
        <f t="shared" si="24"/>
        <v>0</v>
      </c>
      <c r="U69" s="20"/>
      <c r="V69" s="20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</row>
    <row r="70" spans="1:37" s="21" customFormat="1" ht="17.25" customHeight="1" x14ac:dyDescent="0.2">
      <c r="A70" s="25">
        <v>60</v>
      </c>
      <c r="B70" s="15" t="s">
        <v>113</v>
      </c>
      <c r="C70" s="15" t="s">
        <v>57</v>
      </c>
      <c r="D70" s="15" t="s">
        <v>180</v>
      </c>
      <c r="E70" s="15" t="s">
        <v>91</v>
      </c>
      <c r="F70" s="15" t="s">
        <v>64</v>
      </c>
      <c r="G70" s="15" t="s">
        <v>65</v>
      </c>
      <c r="H70" s="15" t="s">
        <v>66</v>
      </c>
      <c r="I70" s="15" t="s">
        <v>150</v>
      </c>
      <c r="J70" s="63" t="s">
        <v>175</v>
      </c>
      <c r="K70" s="24" t="s">
        <v>112</v>
      </c>
      <c r="L70" s="17">
        <v>100</v>
      </c>
      <c r="M70" s="17">
        <v>100</v>
      </c>
      <c r="N70" s="17">
        <v>100</v>
      </c>
      <c r="O70" s="17">
        <v>100</v>
      </c>
      <c r="P70" s="17">
        <f t="shared" si="15"/>
        <v>99.5</v>
      </c>
      <c r="Q70" s="17">
        <f t="shared" ref="Q70:T70" si="25">Q71</f>
        <v>99.5</v>
      </c>
      <c r="R70" s="17">
        <f t="shared" si="25"/>
        <v>0</v>
      </c>
      <c r="S70" s="17">
        <f t="shared" si="25"/>
        <v>0</v>
      </c>
      <c r="T70" s="17">
        <f t="shared" si="25"/>
        <v>0</v>
      </c>
      <c r="U70" s="20"/>
      <c r="V70" s="20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</row>
    <row r="71" spans="1:37" s="21" customFormat="1" ht="25.5" customHeight="1" x14ac:dyDescent="0.2">
      <c r="A71" s="25">
        <v>61</v>
      </c>
      <c r="B71" s="15" t="s">
        <v>113</v>
      </c>
      <c r="C71" s="15" t="s">
        <v>57</v>
      </c>
      <c r="D71" s="15" t="s">
        <v>180</v>
      </c>
      <c r="E71" s="15" t="s">
        <v>91</v>
      </c>
      <c r="F71" s="15" t="s">
        <v>72</v>
      </c>
      <c r="G71" s="15" t="s">
        <v>85</v>
      </c>
      <c r="H71" s="15" t="s">
        <v>66</v>
      </c>
      <c r="I71" s="15" t="s">
        <v>150</v>
      </c>
      <c r="J71" s="61" t="s">
        <v>174</v>
      </c>
      <c r="K71" s="24" t="s">
        <v>112</v>
      </c>
      <c r="L71" s="17">
        <v>100</v>
      </c>
      <c r="M71" s="17">
        <v>100</v>
      </c>
      <c r="N71" s="17">
        <v>100</v>
      </c>
      <c r="O71" s="17">
        <v>100</v>
      </c>
      <c r="P71" s="17">
        <v>99.5</v>
      </c>
      <c r="Q71" s="17">
        <v>99.5</v>
      </c>
      <c r="R71" s="52">
        <v>0</v>
      </c>
      <c r="S71" s="52">
        <v>0</v>
      </c>
      <c r="T71" s="52">
        <v>0</v>
      </c>
      <c r="U71" s="20"/>
      <c r="V71" s="20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</row>
    <row r="72" spans="1:37" s="21" customFormat="1" ht="26.25" customHeight="1" x14ac:dyDescent="0.2">
      <c r="A72" s="25">
        <v>62</v>
      </c>
      <c r="B72" s="15" t="s">
        <v>113</v>
      </c>
      <c r="C72" s="15" t="s">
        <v>57</v>
      </c>
      <c r="D72" s="15" t="s">
        <v>107</v>
      </c>
      <c r="E72" s="15" t="s">
        <v>65</v>
      </c>
      <c r="F72" s="15" t="s">
        <v>64</v>
      </c>
      <c r="G72" s="15" t="s">
        <v>65</v>
      </c>
      <c r="H72" s="15" t="s">
        <v>66</v>
      </c>
      <c r="I72" s="15" t="s">
        <v>64</v>
      </c>
      <c r="J72" s="24" t="s">
        <v>53</v>
      </c>
      <c r="K72" s="24" t="s">
        <v>112</v>
      </c>
      <c r="L72" s="17">
        <v>100</v>
      </c>
      <c r="M72" s="17">
        <v>100</v>
      </c>
      <c r="N72" s="17">
        <v>100</v>
      </c>
      <c r="O72" s="17">
        <v>100</v>
      </c>
      <c r="P72" s="17">
        <f t="shared" si="15"/>
        <v>0</v>
      </c>
      <c r="Q72" s="17">
        <f>Q73</f>
        <v>0</v>
      </c>
      <c r="R72" s="17">
        <f>R73</f>
        <v>0</v>
      </c>
      <c r="S72" s="17">
        <f>S73</f>
        <v>0</v>
      </c>
      <c r="T72" s="17">
        <f>T73</f>
        <v>0</v>
      </c>
      <c r="U72" s="20"/>
      <c r="V72" s="20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</row>
    <row r="73" spans="1:37" s="21" customFormat="1" ht="27.75" customHeight="1" x14ac:dyDescent="0.2">
      <c r="A73" s="25">
        <v>63</v>
      </c>
      <c r="B73" s="15" t="s">
        <v>113</v>
      </c>
      <c r="C73" s="15" t="s">
        <v>57</v>
      </c>
      <c r="D73" s="15" t="s">
        <v>107</v>
      </c>
      <c r="E73" s="15" t="s">
        <v>91</v>
      </c>
      <c r="F73" s="15" t="s">
        <v>64</v>
      </c>
      <c r="G73" s="15" t="s">
        <v>85</v>
      </c>
      <c r="H73" s="15" t="s">
        <v>66</v>
      </c>
      <c r="I73" s="15" t="s">
        <v>150</v>
      </c>
      <c r="J73" s="24" t="s">
        <v>54</v>
      </c>
      <c r="K73" s="24" t="s">
        <v>112</v>
      </c>
      <c r="L73" s="17">
        <v>100</v>
      </c>
      <c r="M73" s="17">
        <v>100</v>
      </c>
      <c r="N73" s="17">
        <v>100</v>
      </c>
      <c r="O73" s="17">
        <v>100</v>
      </c>
      <c r="P73" s="17">
        <f t="shared" si="15"/>
        <v>0</v>
      </c>
      <c r="Q73" s="17">
        <v>0</v>
      </c>
      <c r="R73" s="17">
        <v>0</v>
      </c>
      <c r="S73" s="17">
        <v>0</v>
      </c>
      <c r="T73" s="17">
        <v>0</v>
      </c>
      <c r="U73" s="20"/>
      <c r="V73" s="20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</row>
    <row r="74" spans="1:37" s="21" customFormat="1" ht="12.75" x14ac:dyDescent="0.2">
      <c r="A74" s="103" t="s">
        <v>55</v>
      </c>
      <c r="B74" s="104"/>
      <c r="C74" s="104"/>
      <c r="D74" s="104"/>
      <c r="E74" s="104"/>
      <c r="F74" s="104"/>
      <c r="G74" s="104"/>
      <c r="H74" s="104"/>
      <c r="I74" s="104"/>
      <c r="J74" s="105"/>
      <c r="K74" s="16"/>
      <c r="L74" s="17"/>
      <c r="M74" s="17"/>
      <c r="N74" s="17"/>
      <c r="O74" s="17"/>
      <c r="P74" s="17">
        <f t="shared" si="15"/>
        <v>0</v>
      </c>
      <c r="Q74" s="17">
        <f>Q10+Q43</f>
        <v>17259.8</v>
      </c>
      <c r="R74" s="17">
        <f>R10+R43</f>
        <v>16534.699999999997</v>
      </c>
      <c r="S74" s="17">
        <f>S10+S43</f>
        <v>15698.7</v>
      </c>
      <c r="T74" s="17">
        <f>T10+T43</f>
        <v>16091.8</v>
      </c>
      <c r="U74" s="20"/>
      <c r="V74" s="20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</row>
    <row r="76" spans="1:37" x14ac:dyDescent="0.25">
      <c r="P76" s="66"/>
    </row>
    <row r="78" spans="1:37" x14ac:dyDescent="0.25">
      <c r="P78" s="1"/>
      <c r="Q78" s="1"/>
    </row>
    <row r="109" spans="16:20" x14ac:dyDescent="0.25">
      <c r="P109" s="2"/>
      <c r="Q109" s="2"/>
      <c r="R109" s="2"/>
      <c r="S109" s="2"/>
      <c r="T109" s="2"/>
    </row>
    <row r="110" spans="16:20" x14ac:dyDescent="0.25">
      <c r="P110" s="2"/>
      <c r="Q110" s="2"/>
      <c r="R110" s="2"/>
      <c r="S110" s="2"/>
      <c r="T110" s="2"/>
    </row>
    <row r="111" spans="16:20" x14ac:dyDescent="0.25">
      <c r="P111" s="2"/>
      <c r="Q111" s="2"/>
      <c r="R111" s="2"/>
      <c r="S111" s="2"/>
      <c r="T111" s="2"/>
    </row>
    <row r="112" spans="16:20" x14ac:dyDescent="0.25">
      <c r="P112" s="2"/>
      <c r="Q112" s="2"/>
      <c r="R112" s="2"/>
      <c r="S112" s="2"/>
      <c r="T112" s="2"/>
    </row>
    <row r="113" spans="16:20" x14ac:dyDescent="0.25">
      <c r="P113" s="2"/>
      <c r="Q113" s="2"/>
      <c r="R113" s="2"/>
      <c r="S113" s="2"/>
      <c r="T113" s="2"/>
    </row>
    <row r="119" spans="16:20" x14ac:dyDescent="0.25">
      <c r="P119" s="2"/>
      <c r="Q119" s="2"/>
      <c r="R119" s="2"/>
      <c r="S119" s="2"/>
      <c r="T119" s="2"/>
    </row>
    <row r="120" spans="16:20" x14ac:dyDescent="0.25">
      <c r="P120" s="2"/>
      <c r="Q120" s="2"/>
      <c r="R120" s="2"/>
      <c r="S120" s="2"/>
      <c r="T120" s="2"/>
    </row>
    <row r="121" spans="16:20" x14ac:dyDescent="0.25">
      <c r="P121" s="2"/>
      <c r="Q121" s="2"/>
      <c r="R121" s="2"/>
      <c r="S121" s="2"/>
      <c r="T121" s="2"/>
    </row>
    <row r="124" spans="16:20" x14ac:dyDescent="0.25">
      <c r="P124" s="2"/>
      <c r="Q124" s="2"/>
      <c r="R124" s="2"/>
      <c r="S124" s="2"/>
      <c r="T124" s="2"/>
    </row>
  </sheetData>
  <mergeCells count="19">
    <mergeCell ref="P1:T1"/>
    <mergeCell ref="N2:T2"/>
    <mergeCell ref="P3:T3"/>
    <mergeCell ref="G4:Q4"/>
    <mergeCell ref="A6:A8"/>
    <mergeCell ref="B6:I6"/>
    <mergeCell ref="J6:J8"/>
    <mergeCell ref="K6:K8"/>
    <mergeCell ref="L6:O7"/>
    <mergeCell ref="P6:P8"/>
    <mergeCell ref="A74:J74"/>
    <mergeCell ref="Q6:Q8"/>
    <mergeCell ref="R6:T6"/>
    <mergeCell ref="B7:B8"/>
    <mergeCell ref="C7:G7"/>
    <mergeCell ref="H7:I7"/>
    <mergeCell ref="R7:R8"/>
    <mergeCell ref="S7:S8"/>
    <mergeCell ref="T7:T8"/>
  </mergeCells>
  <pageMargins left="0.23622047244094491" right="0" top="0.15748031496062992" bottom="0.35433070866141736" header="0.31496062992125984" footer="0.31496062992125984"/>
  <pageSetup paperSize="9" scale="6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26"/>
  <sheetViews>
    <sheetView topLeftCell="A2" workbookViewId="0">
      <pane xSplit="9" ySplit="8" topLeftCell="J10" activePane="bottomRight" state="frozen"/>
      <selection activeCell="A2" sqref="A2"/>
      <selection pane="topRight" activeCell="J2" sqref="J2"/>
      <selection pane="bottomLeft" activeCell="A10" sqref="A10"/>
      <selection pane="bottomRight" activeCell="T9" sqref="T9"/>
    </sheetView>
  </sheetViews>
  <sheetFormatPr defaultRowHeight="15" x14ac:dyDescent="0.25"/>
  <cols>
    <col min="1" max="1" width="4.7109375" customWidth="1"/>
    <col min="2" max="2" width="5.42578125" customWidth="1"/>
    <col min="3" max="3" width="5.85546875" customWidth="1"/>
    <col min="4" max="4" width="6" customWidth="1"/>
    <col min="5" max="5" width="5.42578125" customWidth="1"/>
    <col min="6" max="6" width="6.28515625" customWidth="1"/>
    <col min="7" max="7" width="7.140625" customWidth="1"/>
    <col min="8" max="8" width="7.28515625" customWidth="1"/>
    <col min="9" max="9" width="6.140625" customWidth="1"/>
    <col min="10" max="10" width="65.42578125" customWidth="1"/>
    <col min="11" max="11" width="17.85546875" customWidth="1"/>
    <col min="12" max="12" width="7.5703125" customWidth="1"/>
    <col min="13" max="13" width="6.42578125" customWidth="1"/>
    <col min="14" max="14" width="6.85546875" customWidth="1"/>
    <col min="15" max="15" width="8" customWidth="1"/>
    <col min="16" max="16" width="10.7109375" customWidth="1"/>
    <col min="17" max="17" width="10" customWidth="1"/>
  </cols>
  <sheetData>
    <row r="1" spans="1:37" x14ac:dyDescent="0.25">
      <c r="P1" s="127" t="s">
        <v>143</v>
      </c>
      <c r="Q1" s="127"/>
      <c r="R1" s="127"/>
      <c r="S1" s="127"/>
      <c r="T1" s="127"/>
    </row>
    <row r="2" spans="1:37" x14ac:dyDescent="0.25">
      <c r="N2" s="126" t="s">
        <v>199</v>
      </c>
      <c r="O2" s="126"/>
      <c r="P2" s="126"/>
      <c r="Q2" s="126"/>
      <c r="R2" s="126"/>
      <c r="S2" s="126"/>
      <c r="T2" s="126"/>
    </row>
    <row r="3" spans="1:37" x14ac:dyDescent="0.25">
      <c r="P3" s="109"/>
      <c r="Q3" s="109"/>
      <c r="R3" s="109"/>
      <c r="S3" s="109"/>
      <c r="T3" s="109"/>
    </row>
    <row r="4" spans="1:37" x14ac:dyDescent="0.25">
      <c r="G4" s="101" t="s">
        <v>184</v>
      </c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68"/>
      <c r="S4" s="68"/>
      <c r="T4" s="68"/>
    </row>
    <row r="5" spans="1:37" x14ac:dyDescent="0.25">
      <c r="S5" t="s">
        <v>109</v>
      </c>
    </row>
    <row r="6" spans="1:37" s="5" customFormat="1" ht="27.6" customHeight="1" x14ac:dyDescent="0.2">
      <c r="A6" s="106" t="s">
        <v>0</v>
      </c>
      <c r="B6" s="114" t="s">
        <v>1</v>
      </c>
      <c r="C6" s="115"/>
      <c r="D6" s="115"/>
      <c r="E6" s="115"/>
      <c r="F6" s="115"/>
      <c r="G6" s="115"/>
      <c r="H6" s="115"/>
      <c r="I6" s="116"/>
      <c r="J6" s="117" t="s">
        <v>2</v>
      </c>
      <c r="K6" s="110" t="s">
        <v>3</v>
      </c>
      <c r="L6" s="120" t="s">
        <v>4</v>
      </c>
      <c r="M6" s="121"/>
      <c r="N6" s="121"/>
      <c r="O6" s="122"/>
      <c r="P6" s="128" t="s">
        <v>188</v>
      </c>
      <c r="Q6" s="128" t="s">
        <v>187</v>
      </c>
      <c r="R6" s="110" t="s">
        <v>5</v>
      </c>
      <c r="S6" s="111"/>
      <c r="T6" s="111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</row>
    <row r="7" spans="1:37" s="5" customFormat="1" ht="42.75" customHeight="1" x14ac:dyDescent="0.2">
      <c r="A7" s="107"/>
      <c r="B7" s="112" t="s">
        <v>6</v>
      </c>
      <c r="C7" s="113" t="s">
        <v>7</v>
      </c>
      <c r="D7" s="113"/>
      <c r="E7" s="113"/>
      <c r="F7" s="113"/>
      <c r="G7" s="113"/>
      <c r="H7" s="113" t="s">
        <v>8</v>
      </c>
      <c r="I7" s="113"/>
      <c r="J7" s="118"/>
      <c r="K7" s="110"/>
      <c r="L7" s="123"/>
      <c r="M7" s="124"/>
      <c r="N7" s="124"/>
      <c r="O7" s="125"/>
      <c r="P7" s="128"/>
      <c r="Q7" s="128"/>
      <c r="R7" s="110" t="s">
        <v>147</v>
      </c>
      <c r="S7" s="110" t="s">
        <v>205</v>
      </c>
      <c r="T7" s="110" t="s">
        <v>186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</row>
    <row r="8" spans="1:37" s="5" customFormat="1" ht="108.75" customHeight="1" x14ac:dyDescent="0.2">
      <c r="A8" s="108"/>
      <c r="B8" s="112"/>
      <c r="C8" s="6" t="s">
        <v>11</v>
      </c>
      <c r="D8" s="6" t="s">
        <v>12</v>
      </c>
      <c r="E8" s="6" t="s">
        <v>13</v>
      </c>
      <c r="F8" s="6" t="s">
        <v>14</v>
      </c>
      <c r="G8" s="70" t="s">
        <v>15</v>
      </c>
      <c r="H8" s="70" t="s">
        <v>16</v>
      </c>
      <c r="I8" s="70" t="s">
        <v>17</v>
      </c>
      <c r="J8" s="119"/>
      <c r="K8" s="111"/>
      <c r="L8" s="72" t="s">
        <v>204</v>
      </c>
      <c r="M8" s="72" t="s">
        <v>185</v>
      </c>
      <c r="N8" s="72" t="s">
        <v>152</v>
      </c>
      <c r="O8" s="72" t="s">
        <v>186</v>
      </c>
      <c r="P8" s="129"/>
      <c r="Q8" s="129"/>
      <c r="R8" s="110"/>
      <c r="S8" s="110"/>
      <c r="T8" s="110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</row>
    <row r="9" spans="1:37" s="14" customFormat="1" ht="12.75" x14ac:dyDescent="0.2">
      <c r="A9" s="8"/>
      <c r="B9" s="71" t="s">
        <v>56</v>
      </c>
      <c r="C9" s="71" t="s">
        <v>57</v>
      </c>
      <c r="D9" s="71" t="s">
        <v>58</v>
      </c>
      <c r="E9" s="71" t="s">
        <v>59</v>
      </c>
      <c r="F9" s="71" t="s">
        <v>60</v>
      </c>
      <c r="G9" s="71" t="s">
        <v>61</v>
      </c>
      <c r="H9" s="71" t="s">
        <v>62</v>
      </c>
      <c r="I9" s="71" t="s">
        <v>63</v>
      </c>
      <c r="J9" s="10">
        <v>9</v>
      </c>
      <c r="K9" s="69">
        <v>10</v>
      </c>
      <c r="L9" s="69">
        <v>11</v>
      </c>
      <c r="M9" s="69">
        <v>12</v>
      </c>
      <c r="N9" s="69">
        <v>13</v>
      </c>
      <c r="O9" s="69">
        <v>14</v>
      </c>
      <c r="P9" s="69">
        <v>16</v>
      </c>
      <c r="Q9" s="69">
        <v>17</v>
      </c>
      <c r="R9" s="69">
        <v>18</v>
      </c>
      <c r="S9" s="69">
        <v>19</v>
      </c>
      <c r="T9" s="69">
        <v>20</v>
      </c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</row>
    <row r="10" spans="1:37" s="21" customFormat="1" ht="14.25" customHeight="1" x14ac:dyDescent="0.2">
      <c r="B10" s="15" t="s">
        <v>64</v>
      </c>
      <c r="C10" s="15" t="s">
        <v>56</v>
      </c>
      <c r="D10" s="15" t="s">
        <v>65</v>
      </c>
      <c r="E10" s="15" t="s">
        <v>65</v>
      </c>
      <c r="F10" s="15" t="s">
        <v>64</v>
      </c>
      <c r="G10" s="15" t="s">
        <v>65</v>
      </c>
      <c r="H10" s="15" t="s">
        <v>66</v>
      </c>
      <c r="I10" s="15" t="s">
        <v>64</v>
      </c>
      <c r="J10" s="24" t="s">
        <v>18</v>
      </c>
      <c r="K10" s="16"/>
      <c r="L10" s="17"/>
      <c r="M10" s="17"/>
      <c r="N10" s="17"/>
      <c r="O10" s="17"/>
      <c r="P10" s="17">
        <f>P16+P22+P30+P33+P47+P11+P37+P43</f>
        <v>794.5</v>
      </c>
      <c r="Q10" s="17">
        <f t="shared" ref="Q10:T10" si="0">Q16+Q22+Q30+Q33+Q47+Q11+Q37+Q43</f>
        <v>1246.0000000000002</v>
      </c>
      <c r="R10" s="17">
        <f t="shared" si="0"/>
        <v>1517.8000000000002</v>
      </c>
      <c r="S10" s="17">
        <f t="shared" si="0"/>
        <v>1948.1000000000001</v>
      </c>
      <c r="T10" s="17">
        <f t="shared" si="0"/>
        <v>2368</v>
      </c>
      <c r="U10" s="20"/>
      <c r="V10" s="20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</row>
    <row r="11" spans="1:37" s="21" customFormat="1" ht="16.5" customHeight="1" x14ac:dyDescent="0.2">
      <c r="A11" s="25">
        <v>1</v>
      </c>
      <c r="B11" s="15" t="s">
        <v>67</v>
      </c>
      <c r="C11" s="15" t="s">
        <v>56</v>
      </c>
      <c r="D11" s="15" t="s">
        <v>68</v>
      </c>
      <c r="E11" s="15" t="s">
        <v>69</v>
      </c>
      <c r="F11" s="15" t="s">
        <v>64</v>
      </c>
      <c r="G11" s="15" t="s">
        <v>68</v>
      </c>
      <c r="H11" s="15" t="s">
        <v>66</v>
      </c>
      <c r="I11" s="15" t="s">
        <v>64</v>
      </c>
      <c r="J11" s="24" t="s">
        <v>20</v>
      </c>
      <c r="K11" s="24" t="s">
        <v>182</v>
      </c>
      <c r="L11" s="17">
        <v>2</v>
      </c>
      <c r="M11" s="17">
        <v>2</v>
      </c>
      <c r="N11" s="17">
        <v>2</v>
      </c>
      <c r="O11" s="17">
        <v>2</v>
      </c>
      <c r="P11" s="17">
        <f>P12+P13</f>
        <v>432.3</v>
      </c>
      <c r="Q11" s="17">
        <f t="shared" ref="Q11:T11" si="1">Q12+Q13</f>
        <v>575.20000000000005</v>
      </c>
      <c r="R11" s="17">
        <f t="shared" si="1"/>
        <v>627.4</v>
      </c>
      <c r="S11" s="17">
        <f t="shared" si="1"/>
        <v>657.6</v>
      </c>
      <c r="T11" s="17">
        <f t="shared" si="1"/>
        <v>688.3</v>
      </c>
      <c r="U11" s="20"/>
      <c r="V11" s="20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</row>
    <row r="12" spans="1:37" s="21" customFormat="1" ht="50.25" customHeight="1" x14ac:dyDescent="0.2">
      <c r="A12" s="25">
        <v>2</v>
      </c>
      <c r="B12" s="15" t="s">
        <v>67</v>
      </c>
      <c r="C12" s="15" t="s">
        <v>56</v>
      </c>
      <c r="D12" s="15" t="s">
        <v>68</v>
      </c>
      <c r="E12" s="15" t="s">
        <v>69</v>
      </c>
      <c r="F12" s="15" t="s">
        <v>71</v>
      </c>
      <c r="G12" s="15" t="s">
        <v>68</v>
      </c>
      <c r="H12" s="15" t="s">
        <v>66</v>
      </c>
      <c r="I12" s="15" t="s">
        <v>70</v>
      </c>
      <c r="J12" s="24" t="s">
        <v>21</v>
      </c>
      <c r="K12" s="24" t="s">
        <v>182</v>
      </c>
      <c r="L12" s="17">
        <v>2</v>
      </c>
      <c r="M12" s="17">
        <v>2</v>
      </c>
      <c r="N12" s="17">
        <v>2</v>
      </c>
      <c r="O12" s="17">
        <v>2</v>
      </c>
      <c r="P12" s="17">
        <v>431.6</v>
      </c>
      <c r="Q12" s="17">
        <v>574.20000000000005</v>
      </c>
      <c r="R12" s="50">
        <v>625.4</v>
      </c>
      <c r="S12" s="51">
        <v>654.6</v>
      </c>
      <c r="T12" s="51">
        <v>684.3</v>
      </c>
      <c r="U12" s="20"/>
      <c r="V12" s="20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</row>
    <row r="13" spans="1:37" s="21" customFormat="1" ht="51.75" customHeight="1" x14ac:dyDescent="0.2">
      <c r="A13" s="25">
        <v>3</v>
      </c>
      <c r="B13" s="15" t="s">
        <v>67</v>
      </c>
      <c r="C13" s="15" t="s">
        <v>56</v>
      </c>
      <c r="D13" s="15" t="s">
        <v>68</v>
      </c>
      <c r="E13" s="15" t="s">
        <v>69</v>
      </c>
      <c r="F13" s="15" t="s">
        <v>197</v>
      </c>
      <c r="G13" s="15" t="s">
        <v>68</v>
      </c>
      <c r="H13" s="15" t="s">
        <v>66</v>
      </c>
      <c r="I13" s="15" t="s">
        <v>70</v>
      </c>
      <c r="J13" s="77" t="s">
        <v>198</v>
      </c>
      <c r="K13" s="16" t="s">
        <v>19</v>
      </c>
      <c r="L13" s="17">
        <v>15</v>
      </c>
      <c r="M13" s="17">
        <v>15</v>
      </c>
      <c r="N13" s="17">
        <v>15</v>
      </c>
      <c r="O13" s="17">
        <v>15</v>
      </c>
      <c r="P13" s="17">
        <v>0.7</v>
      </c>
      <c r="Q13" s="17">
        <v>1</v>
      </c>
      <c r="R13" s="17">
        <v>2</v>
      </c>
      <c r="S13" s="17">
        <v>3</v>
      </c>
      <c r="T13" s="17">
        <v>4</v>
      </c>
      <c r="U13" s="20"/>
      <c r="V13" s="20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</row>
    <row r="14" spans="1:37" s="21" customFormat="1" ht="15.75" hidden="1" customHeight="1" x14ac:dyDescent="0.2">
      <c r="A14" s="25">
        <v>4</v>
      </c>
      <c r="B14" s="15" t="s">
        <v>67</v>
      </c>
      <c r="C14" s="15" t="s">
        <v>56</v>
      </c>
      <c r="D14" s="15" t="s">
        <v>68</v>
      </c>
      <c r="E14" s="15" t="s">
        <v>69</v>
      </c>
      <c r="F14" s="15" t="s">
        <v>74</v>
      </c>
      <c r="G14" s="15" t="s">
        <v>68</v>
      </c>
      <c r="H14" s="15" t="s">
        <v>66</v>
      </c>
      <c r="I14" s="15" t="s">
        <v>70</v>
      </c>
      <c r="J14" s="24" t="s">
        <v>75</v>
      </c>
      <c r="K14" s="16" t="s">
        <v>19</v>
      </c>
      <c r="L14" s="17">
        <v>10</v>
      </c>
      <c r="M14" s="17">
        <v>10</v>
      </c>
      <c r="N14" s="17">
        <v>10</v>
      </c>
      <c r="O14" s="17">
        <v>10</v>
      </c>
      <c r="P14" s="17">
        <v>852854.6</v>
      </c>
      <c r="Q14" s="17">
        <v>852854.6</v>
      </c>
      <c r="R14" s="17">
        <v>362077.2</v>
      </c>
      <c r="S14" s="17">
        <v>377389.9</v>
      </c>
      <c r="T14" s="17">
        <v>392057.5</v>
      </c>
      <c r="U14" s="20"/>
      <c r="V14" s="20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</row>
    <row r="15" spans="1:37" s="21" customFormat="1" ht="0.75" hidden="1" customHeight="1" x14ac:dyDescent="0.2">
      <c r="A15" s="25">
        <v>5</v>
      </c>
      <c r="B15" s="15" t="s">
        <v>67</v>
      </c>
      <c r="C15" s="15" t="s">
        <v>56</v>
      </c>
      <c r="D15" s="15" t="s">
        <v>68</v>
      </c>
      <c r="E15" s="15" t="s">
        <v>69</v>
      </c>
      <c r="F15" s="15" t="s">
        <v>76</v>
      </c>
      <c r="G15" s="15" t="s">
        <v>68</v>
      </c>
      <c r="H15" s="15" t="s">
        <v>66</v>
      </c>
      <c r="I15" s="15" t="s">
        <v>70</v>
      </c>
      <c r="J15" s="24" t="s">
        <v>77</v>
      </c>
      <c r="K15" s="16" t="s">
        <v>19</v>
      </c>
      <c r="L15" s="17">
        <v>10</v>
      </c>
      <c r="M15" s="17">
        <v>10</v>
      </c>
      <c r="N15" s="17">
        <v>10</v>
      </c>
      <c r="O15" s="17">
        <v>10</v>
      </c>
      <c r="P15" s="17">
        <v>213095.3</v>
      </c>
      <c r="Q15" s="17">
        <v>213095.3</v>
      </c>
      <c r="R15" s="17">
        <v>366194.5</v>
      </c>
      <c r="S15" s="17">
        <v>380842.3</v>
      </c>
      <c r="T15" s="17">
        <v>396075.7</v>
      </c>
      <c r="U15" s="20"/>
      <c r="V15" s="20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</row>
    <row r="16" spans="1:37" s="21" customFormat="1" ht="26.25" customHeight="1" x14ac:dyDescent="0.2">
      <c r="A16" s="25">
        <v>6</v>
      </c>
      <c r="B16" s="15" t="s">
        <v>64</v>
      </c>
      <c r="C16" s="15" t="s">
        <v>56</v>
      </c>
      <c r="D16" s="15" t="s">
        <v>78</v>
      </c>
      <c r="E16" s="15" t="s">
        <v>65</v>
      </c>
      <c r="F16" s="15" t="s">
        <v>64</v>
      </c>
      <c r="G16" s="15" t="s">
        <v>65</v>
      </c>
      <c r="H16" s="15" t="s">
        <v>66</v>
      </c>
      <c r="I16" s="15" t="s">
        <v>64</v>
      </c>
      <c r="J16" s="24" t="s">
        <v>22</v>
      </c>
      <c r="K16" s="24" t="s">
        <v>183</v>
      </c>
      <c r="L16" s="17">
        <v>10</v>
      </c>
      <c r="M16" s="17">
        <v>20</v>
      </c>
      <c r="N16" s="17">
        <v>2</v>
      </c>
      <c r="O16" s="17">
        <v>20</v>
      </c>
      <c r="P16" s="17">
        <f>P17</f>
        <v>193.2</v>
      </c>
      <c r="Q16" s="17">
        <f>Q17</f>
        <v>260.5</v>
      </c>
      <c r="R16" s="17">
        <f t="shared" ref="R16:T16" si="2">R17</f>
        <v>537.40000000000009</v>
      </c>
      <c r="S16" s="17">
        <f t="shared" si="2"/>
        <v>550.29999999999995</v>
      </c>
      <c r="T16" s="17">
        <f t="shared" si="2"/>
        <v>565.30000000000007</v>
      </c>
      <c r="U16" s="20"/>
      <c r="V16" s="20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</row>
    <row r="17" spans="1:37" s="21" customFormat="1" ht="15" customHeight="1" x14ac:dyDescent="0.2">
      <c r="A17" s="25">
        <v>7</v>
      </c>
      <c r="B17" s="15" t="s">
        <v>79</v>
      </c>
      <c r="C17" s="15" t="s">
        <v>56</v>
      </c>
      <c r="D17" s="15" t="s">
        <v>78</v>
      </c>
      <c r="E17" s="15" t="s">
        <v>69</v>
      </c>
      <c r="F17" s="15" t="s">
        <v>64</v>
      </c>
      <c r="G17" s="15" t="s">
        <v>68</v>
      </c>
      <c r="H17" s="15" t="s">
        <v>66</v>
      </c>
      <c r="I17" s="15" t="s">
        <v>70</v>
      </c>
      <c r="J17" s="24" t="s">
        <v>24</v>
      </c>
      <c r="K17" s="24" t="s">
        <v>183</v>
      </c>
      <c r="L17" s="17">
        <v>10</v>
      </c>
      <c r="M17" s="17">
        <v>20</v>
      </c>
      <c r="N17" s="17">
        <v>20</v>
      </c>
      <c r="O17" s="17">
        <v>20</v>
      </c>
      <c r="P17" s="17">
        <f>P18+P19+P20+P21</f>
        <v>193.2</v>
      </c>
      <c r="Q17" s="17">
        <f>Q18+Q19+Q20+Q21</f>
        <v>260.5</v>
      </c>
      <c r="R17" s="17">
        <f>R18+R19+R20+R21</f>
        <v>537.40000000000009</v>
      </c>
      <c r="S17" s="17">
        <f>S18+S19+S20+S21</f>
        <v>550.29999999999995</v>
      </c>
      <c r="T17" s="17">
        <f>T18+T19+T20+T21</f>
        <v>565.30000000000007</v>
      </c>
      <c r="U17" s="20"/>
      <c r="V17" s="20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</row>
    <row r="18" spans="1:37" s="21" customFormat="1" ht="51" x14ac:dyDescent="0.2">
      <c r="A18" s="25">
        <v>8</v>
      </c>
      <c r="B18" s="15" t="s">
        <v>79</v>
      </c>
      <c r="C18" s="15" t="s">
        <v>56</v>
      </c>
      <c r="D18" s="15" t="s">
        <v>78</v>
      </c>
      <c r="E18" s="15" t="s">
        <v>69</v>
      </c>
      <c r="F18" s="15" t="s">
        <v>80</v>
      </c>
      <c r="G18" s="15" t="s">
        <v>68</v>
      </c>
      <c r="H18" s="15" t="s">
        <v>66</v>
      </c>
      <c r="I18" s="15" t="s">
        <v>70</v>
      </c>
      <c r="J18" s="24" t="s">
        <v>25</v>
      </c>
      <c r="K18" s="24" t="s">
        <v>183</v>
      </c>
      <c r="L18" s="17">
        <v>10</v>
      </c>
      <c r="M18" s="17">
        <v>20</v>
      </c>
      <c r="N18" s="17">
        <v>20</v>
      </c>
      <c r="O18" s="17">
        <v>20</v>
      </c>
      <c r="P18" s="17">
        <v>87.7</v>
      </c>
      <c r="Q18" s="17">
        <v>119.6</v>
      </c>
      <c r="R18" s="50">
        <v>243</v>
      </c>
      <c r="S18" s="50">
        <v>246.2</v>
      </c>
      <c r="T18" s="50">
        <v>248.9</v>
      </c>
      <c r="U18" s="20"/>
      <c r="V18" s="20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</row>
    <row r="19" spans="1:37" s="21" customFormat="1" ht="52.5" customHeight="1" x14ac:dyDescent="0.2">
      <c r="A19" s="25">
        <v>9</v>
      </c>
      <c r="B19" s="15" t="s">
        <v>79</v>
      </c>
      <c r="C19" s="15" t="s">
        <v>56</v>
      </c>
      <c r="D19" s="15" t="s">
        <v>78</v>
      </c>
      <c r="E19" s="15" t="s">
        <v>69</v>
      </c>
      <c r="F19" s="15" t="s">
        <v>81</v>
      </c>
      <c r="G19" s="15" t="s">
        <v>68</v>
      </c>
      <c r="H19" s="15" t="s">
        <v>66</v>
      </c>
      <c r="I19" s="15" t="s">
        <v>70</v>
      </c>
      <c r="J19" s="24" t="s">
        <v>26</v>
      </c>
      <c r="K19" s="24" t="s">
        <v>183</v>
      </c>
      <c r="L19" s="17">
        <v>10</v>
      </c>
      <c r="M19" s="17">
        <v>20</v>
      </c>
      <c r="N19" s="17">
        <v>20</v>
      </c>
      <c r="O19" s="17">
        <v>20</v>
      </c>
      <c r="P19" s="17">
        <v>0.6</v>
      </c>
      <c r="Q19" s="17">
        <v>0.7</v>
      </c>
      <c r="R19" s="50">
        <v>1.3</v>
      </c>
      <c r="S19" s="50">
        <v>1.4</v>
      </c>
      <c r="T19" s="50">
        <v>1.4</v>
      </c>
      <c r="U19" s="20"/>
      <c r="V19" s="20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</row>
    <row r="20" spans="1:37" s="21" customFormat="1" ht="51" x14ac:dyDescent="0.2">
      <c r="A20" s="25">
        <v>10</v>
      </c>
      <c r="B20" s="15" t="s">
        <v>79</v>
      </c>
      <c r="C20" s="15" t="s">
        <v>56</v>
      </c>
      <c r="D20" s="15" t="s">
        <v>78</v>
      </c>
      <c r="E20" s="15" t="s">
        <v>69</v>
      </c>
      <c r="F20" s="15" t="s">
        <v>82</v>
      </c>
      <c r="G20" s="15" t="s">
        <v>68</v>
      </c>
      <c r="H20" s="15" t="s">
        <v>66</v>
      </c>
      <c r="I20" s="15" t="s">
        <v>70</v>
      </c>
      <c r="J20" s="24" t="s">
        <v>27</v>
      </c>
      <c r="K20" s="24" t="s">
        <v>183</v>
      </c>
      <c r="L20" s="17">
        <v>10</v>
      </c>
      <c r="M20" s="17">
        <v>20</v>
      </c>
      <c r="N20" s="17">
        <v>20</v>
      </c>
      <c r="O20" s="17">
        <v>20</v>
      </c>
      <c r="P20" s="17">
        <v>120.4</v>
      </c>
      <c r="Q20" s="17">
        <v>157.30000000000001</v>
      </c>
      <c r="R20" s="50">
        <v>323.60000000000002</v>
      </c>
      <c r="S20" s="50">
        <v>333.2</v>
      </c>
      <c r="T20" s="50">
        <v>346.9</v>
      </c>
      <c r="U20" s="20"/>
      <c r="V20" s="20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</row>
    <row r="21" spans="1:37" s="21" customFormat="1" ht="54.75" customHeight="1" x14ac:dyDescent="0.2">
      <c r="A21" s="25">
        <v>11</v>
      </c>
      <c r="B21" s="15" t="s">
        <v>79</v>
      </c>
      <c r="C21" s="15" t="s">
        <v>56</v>
      </c>
      <c r="D21" s="15" t="s">
        <v>78</v>
      </c>
      <c r="E21" s="15" t="s">
        <v>69</v>
      </c>
      <c r="F21" s="15" t="s">
        <v>83</v>
      </c>
      <c r="G21" s="15" t="s">
        <v>68</v>
      </c>
      <c r="H21" s="15" t="s">
        <v>66</v>
      </c>
      <c r="I21" s="15" t="s">
        <v>70</v>
      </c>
      <c r="J21" s="24" t="s">
        <v>28</v>
      </c>
      <c r="K21" s="24" t="s">
        <v>183</v>
      </c>
      <c r="L21" s="17">
        <v>10</v>
      </c>
      <c r="M21" s="17">
        <v>20</v>
      </c>
      <c r="N21" s="17">
        <v>20</v>
      </c>
      <c r="O21" s="17">
        <v>20</v>
      </c>
      <c r="P21" s="17">
        <v>-15.5</v>
      </c>
      <c r="Q21" s="17">
        <v>-17.100000000000001</v>
      </c>
      <c r="R21" s="50">
        <v>-30.5</v>
      </c>
      <c r="S21" s="50">
        <v>-30.5</v>
      </c>
      <c r="T21" s="50">
        <v>-31.9</v>
      </c>
      <c r="U21" s="20"/>
      <c r="V21" s="20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</row>
    <row r="22" spans="1:37" s="21" customFormat="1" ht="14.25" customHeight="1" x14ac:dyDescent="0.2">
      <c r="A22" s="25">
        <v>12</v>
      </c>
      <c r="B22" s="15" t="s">
        <v>67</v>
      </c>
      <c r="C22" s="15" t="s">
        <v>56</v>
      </c>
      <c r="D22" s="15" t="s">
        <v>84</v>
      </c>
      <c r="E22" s="15" t="s">
        <v>65</v>
      </c>
      <c r="F22" s="15" t="s">
        <v>64</v>
      </c>
      <c r="G22" s="15" t="s">
        <v>65</v>
      </c>
      <c r="H22" s="15" t="s">
        <v>66</v>
      </c>
      <c r="I22" s="15" t="s">
        <v>64</v>
      </c>
      <c r="J22" s="24" t="s">
        <v>29</v>
      </c>
      <c r="K22" s="24" t="s">
        <v>182</v>
      </c>
      <c r="L22" s="17">
        <v>100</v>
      </c>
      <c r="M22" s="17">
        <v>100</v>
      </c>
      <c r="N22" s="17">
        <v>100</v>
      </c>
      <c r="O22" s="17">
        <v>100</v>
      </c>
      <c r="P22" s="17">
        <f>P23+P25</f>
        <v>103.7</v>
      </c>
      <c r="Q22" s="17">
        <f>Q23+Q25</f>
        <v>244.60000000000002</v>
      </c>
      <c r="R22" s="17">
        <f>R23+R25</f>
        <v>243.7</v>
      </c>
      <c r="S22" s="17">
        <f>S23+S25</f>
        <v>264.29999999999995</v>
      </c>
      <c r="T22" s="17">
        <f>T23+T25</f>
        <v>266.79999999999995</v>
      </c>
      <c r="U22" s="20"/>
      <c r="V22" s="20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</row>
    <row r="23" spans="1:37" s="21" customFormat="1" ht="14.25" customHeight="1" x14ac:dyDescent="0.2">
      <c r="A23" s="25">
        <v>13</v>
      </c>
      <c r="B23" s="15" t="s">
        <v>67</v>
      </c>
      <c r="C23" s="15" t="s">
        <v>56</v>
      </c>
      <c r="D23" s="15" t="s">
        <v>84</v>
      </c>
      <c r="E23" s="15" t="s">
        <v>68</v>
      </c>
      <c r="F23" s="15" t="s">
        <v>64</v>
      </c>
      <c r="G23" s="15" t="s">
        <v>65</v>
      </c>
      <c r="H23" s="15" t="s">
        <v>66</v>
      </c>
      <c r="I23" s="15" t="s">
        <v>64</v>
      </c>
      <c r="J23" s="24" t="s">
        <v>30</v>
      </c>
      <c r="K23" s="24" t="s">
        <v>182</v>
      </c>
      <c r="L23" s="17">
        <v>100</v>
      </c>
      <c r="M23" s="17">
        <v>100</v>
      </c>
      <c r="N23" s="17">
        <v>100</v>
      </c>
      <c r="O23" s="17">
        <v>100</v>
      </c>
      <c r="P23" s="17">
        <f>P24</f>
        <v>7.8</v>
      </c>
      <c r="Q23" s="17">
        <f>Q24</f>
        <v>91.2</v>
      </c>
      <c r="R23" s="17">
        <f>R24</f>
        <v>97.5</v>
      </c>
      <c r="S23" s="17">
        <f t="shared" ref="S23:T23" si="3">S24</f>
        <v>108.1</v>
      </c>
      <c r="T23" s="17">
        <f t="shared" si="3"/>
        <v>110.6</v>
      </c>
      <c r="U23" s="20"/>
      <c r="V23" s="20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</row>
    <row r="24" spans="1:37" s="21" customFormat="1" ht="28.5" customHeight="1" x14ac:dyDescent="0.2">
      <c r="A24" s="25">
        <v>14</v>
      </c>
      <c r="B24" s="15" t="s">
        <v>67</v>
      </c>
      <c r="C24" s="15" t="s">
        <v>56</v>
      </c>
      <c r="D24" s="15" t="s">
        <v>84</v>
      </c>
      <c r="E24" s="15" t="s">
        <v>68</v>
      </c>
      <c r="F24" s="15" t="s">
        <v>74</v>
      </c>
      <c r="G24" s="15" t="s">
        <v>85</v>
      </c>
      <c r="H24" s="15" t="s">
        <v>66</v>
      </c>
      <c r="I24" s="15" t="s">
        <v>70</v>
      </c>
      <c r="J24" s="24" t="s">
        <v>31</v>
      </c>
      <c r="K24" s="24" t="s">
        <v>182</v>
      </c>
      <c r="L24" s="17">
        <v>100</v>
      </c>
      <c r="M24" s="17">
        <v>100</v>
      </c>
      <c r="N24" s="17">
        <v>100</v>
      </c>
      <c r="O24" s="17">
        <v>100</v>
      </c>
      <c r="P24" s="17">
        <v>7.8</v>
      </c>
      <c r="Q24" s="17">
        <v>91.2</v>
      </c>
      <c r="R24" s="50">
        <v>97.5</v>
      </c>
      <c r="S24" s="50">
        <v>108.1</v>
      </c>
      <c r="T24" s="50">
        <v>110.6</v>
      </c>
      <c r="U24" s="20"/>
      <c r="V24" s="20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</row>
    <row r="25" spans="1:37" s="21" customFormat="1" ht="14.25" customHeight="1" x14ac:dyDescent="0.2">
      <c r="A25" s="25">
        <v>15</v>
      </c>
      <c r="B25" s="15" t="s">
        <v>67</v>
      </c>
      <c r="C25" s="15" t="s">
        <v>56</v>
      </c>
      <c r="D25" s="15" t="s">
        <v>84</v>
      </c>
      <c r="E25" s="15" t="s">
        <v>84</v>
      </c>
      <c r="F25" s="15" t="s">
        <v>64</v>
      </c>
      <c r="G25" s="15" t="s">
        <v>65</v>
      </c>
      <c r="H25" s="15" t="s">
        <v>66</v>
      </c>
      <c r="I25" s="15" t="s">
        <v>70</v>
      </c>
      <c r="J25" s="24" t="s">
        <v>32</v>
      </c>
      <c r="K25" s="24" t="s">
        <v>182</v>
      </c>
      <c r="L25" s="17">
        <v>100</v>
      </c>
      <c r="M25" s="17">
        <v>100</v>
      </c>
      <c r="N25" s="17">
        <v>100</v>
      </c>
      <c r="O25" s="17">
        <v>100</v>
      </c>
      <c r="P25" s="17">
        <f t="shared" ref="P25:T25" si="4">P26+P28</f>
        <v>95.9</v>
      </c>
      <c r="Q25" s="17">
        <f t="shared" si="4"/>
        <v>153.4</v>
      </c>
      <c r="R25" s="17">
        <f t="shared" si="4"/>
        <v>146.19999999999999</v>
      </c>
      <c r="S25" s="17">
        <f t="shared" si="4"/>
        <v>156.19999999999999</v>
      </c>
      <c r="T25" s="17">
        <f t="shared" si="4"/>
        <v>156.19999999999999</v>
      </c>
      <c r="U25" s="20"/>
      <c r="V25" s="20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</row>
    <row r="26" spans="1:37" s="21" customFormat="1" ht="14.25" customHeight="1" x14ac:dyDescent="0.2">
      <c r="A26" s="25">
        <v>16</v>
      </c>
      <c r="B26" s="15" t="s">
        <v>67</v>
      </c>
      <c r="C26" s="15" t="s">
        <v>56</v>
      </c>
      <c r="D26" s="15" t="s">
        <v>84</v>
      </c>
      <c r="E26" s="15" t="s">
        <v>84</v>
      </c>
      <c r="F26" s="15" t="s">
        <v>74</v>
      </c>
      <c r="G26" s="15" t="s">
        <v>65</v>
      </c>
      <c r="H26" s="15" t="s">
        <v>66</v>
      </c>
      <c r="I26" s="15" t="s">
        <v>70</v>
      </c>
      <c r="J26" s="24" t="s">
        <v>33</v>
      </c>
      <c r="K26" s="24" t="s">
        <v>182</v>
      </c>
      <c r="L26" s="17">
        <v>100</v>
      </c>
      <c r="M26" s="17">
        <v>100</v>
      </c>
      <c r="N26" s="17">
        <v>100</v>
      </c>
      <c r="O26" s="17">
        <v>100</v>
      </c>
      <c r="P26" s="17">
        <f>P27</f>
        <v>89.4</v>
      </c>
      <c r="Q26" s="17">
        <f>Q27</f>
        <v>133.9</v>
      </c>
      <c r="R26" s="17">
        <f>R27</f>
        <v>126.7</v>
      </c>
      <c r="S26" s="17">
        <f>S27</f>
        <v>135.69999999999999</v>
      </c>
      <c r="T26" s="17">
        <f>T27</f>
        <v>135.69999999999999</v>
      </c>
      <c r="U26" s="20"/>
      <c r="V26" s="20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</row>
    <row r="27" spans="1:37" s="21" customFormat="1" ht="25.5" x14ac:dyDescent="0.2">
      <c r="A27" s="25">
        <v>17</v>
      </c>
      <c r="B27" s="15" t="s">
        <v>67</v>
      </c>
      <c r="C27" s="15" t="s">
        <v>56</v>
      </c>
      <c r="D27" s="15" t="s">
        <v>84</v>
      </c>
      <c r="E27" s="15" t="s">
        <v>84</v>
      </c>
      <c r="F27" s="15" t="s">
        <v>86</v>
      </c>
      <c r="G27" s="15" t="s">
        <v>85</v>
      </c>
      <c r="H27" s="15" t="s">
        <v>66</v>
      </c>
      <c r="I27" s="15" t="s">
        <v>70</v>
      </c>
      <c r="J27" s="24" t="s">
        <v>34</v>
      </c>
      <c r="K27" s="24" t="s">
        <v>182</v>
      </c>
      <c r="L27" s="17">
        <v>100</v>
      </c>
      <c r="M27" s="17">
        <v>100</v>
      </c>
      <c r="N27" s="17">
        <v>100</v>
      </c>
      <c r="O27" s="17">
        <v>100</v>
      </c>
      <c r="P27" s="17">
        <v>89.4</v>
      </c>
      <c r="Q27" s="17">
        <v>133.9</v>
      </c>
      <c r="R27" s="52">
        <v>126.7</v>
      </c>
      <c r="S27" s="52">
        <v>135.69999999999999</v>
      </c>
      <c r="T27" s="52">
        <v>135.69999999999999</v>
      </c>
      <c r="U27" s="20"/>
      <c r="V27" s="20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</row>
    <row r="28" spans="1:37" s="21" customFormat="1" ht="12.75" x14ac:dyDescent="0.2">
      <c r="A28" s="25">
        <v>18</v>
      </c>
      <c r="B28" s="15" t="s">
        <v>67</v>
      </c>
      <c r="C28" s="15" t="s">
        <v>56</v>
      </c>
      <c r="D28" s="15" t="s">
        <v>84</v>
      </c>
      <c r="E28" s="15" t="s">
        <v>84</v>
      </c>
      <c r="F28" s="15" t="s">
        <v>76</v>
      </c>
      <c r="G28" s="15" t="s">
        <v>65</v>
      </c>
      <c r="H28" s="15" t="s">
        <v>66</v>
      </c>
      <c r="I28" s="15" t="s">
        <v>70</v>
      </c>
      <c r="J28" s="24" t="s">
        <v>35</v>
      </c>
      <c r="K28" s="24" t="s">
        <v>182</v>
      </c>
      <c r="L28" s="17">
        <v>100</v>
      </c>
      <c r="M28" s="17">
        <v>100</v>
      </c>
      <c r="N28" s="17">
        <v>100</v>
      </c>
      <c r="O28" s="17">
        <v>100</v>
      </c>
      <c r="P28" s="17">
        <f>P29</f>
        <v>6.5</v>
      </c>
      <c r="Q28" s="17">
        <f>Q29</f>
        <v>19.5</v>
      </c>
      <c r="R28" s="17">
        <f>R29</f>
        <v>19.5</v>
      </c>
      <c r="S28" s="17">
        <f t="shared" ref="S28:T28" si="5">S29</f>
        <v>20.5</v>
      </c>
      <c r="T28" s="17">
        <f t="shared" si="5"/>
        <v>20.5</v>
      </c>
      <c r="U28" s="20"/>
      <c r="V28" s="20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</row>
    <row r="29" spans="1:37" s="21" customFormat="1" ht="25.5" x14ac:dyDescent="0.2">
      <c r="A29" s="25">
        <v>19</v>
      </c>
      <c r="B29" s="15" t="s">
        <v>67</v>
      </c>
      <c r="C29" s="15" t="s">
        <v>56</v>
      </c>
      <c r="D29" s="15" t="s">
        <v>84</v>
      </c>
      <c r="E29" s="15" t="s">
        <v>84</v>
      </c>
      <c r="F29" s="15" t="s">
        <v>87</v>
      </c>
      <c r="G29" s="15" t="s">
        <v>85</v>
      </c>
      <c r="H29" s="15" t="s">
        <v>66</v>
      </c>
      <c r="I29" s="15" t="s">
        <v>70</v>
      </c>
      <c r="J29" s="24" t="s">
        <v>36</v>
      </c>
      <c r="K29" s="24" t="s">
        <v>182</v>
      </c>
      <c r="L29" s="17">
        <v>100</v>
      </c>
      <c r="M29" s="17">
        <v>100</v>
      </c>
      <c r="N29" s="17">
        <v>100</v>
      </c>
      <c r="O29" s="17">
        <v>100</v>
      </c>
      <c r="P29" s="17">
        <v>6.5</v>
      </c>
      <c r="Q29" s="17">
        <v>19.5</v>
      </c>
      <c r="R29" s="52">
        <v>19.5</v>
      </c>
      <c r="S29" s="52">
        <v>20.5</v>
      </c>
      <c r="T29" s="52">
        <v>20.5</v>
      </c>
      <c r="U29" s="20"/>
      <c r="V29" s="20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</row>
    <row r="30" spans="1:37" s="21" customFormat="1" ht="16.5" customHeight="1" x14ac:dyDescent="0.2">
      <c r="A30" s="25">
        <v>20</v>
      </c>
      <c r="B30" s="15" t="s">
        <v>113</v>
      </c>
      <c r="C30" s="15" t="s">
        <v>56</v>
      </c>
      <c r="D30" s="15" t="s">
        <v>88</v>
      </c>
      <c r="E30" s="15" t="s">
        <v>65</v>
      </c>
      <c r="F30" s="15" t="s">
        <v>64</v>
      </c>
      <c r="G30" s="15" t="s">
        <v>65</v>
      </c>
      <c r="H30" s="15" t="s">
        <v>66</v>
      </c>
      <c r="I30" s="15" t="s">
        <v>64</v>
      </c>
      <c r="J30" s="24" t="s">
        <v>37</v>
      </c>
      <c r="K30" s="24" t="s">
        <v>112</v>
      </c>
      <c r="L30" s="17">
        <v>100</v>
      </c>
      <c r="M30" s="17">
        <v>100</v>
      </c>
      <c r="N30" s="17">
        <v>100</v>
      </c>
      <c r="O30" s="17">
        <v>100</v>
      </c>
      <c r="P30" s="17">
        <f t="shared" ref="P30:T31" si="6">P31</f>
        <v>11.6</v>
      </c>
      <c r="Q30" s="17">
        <f t="shared" si="6"/>
        <v>16.5</v>
      </c>
      <c r="R30" s="17">
        <f t="shared" si="6"/>
        <v>15</v>
      </c>
      <c r="S30" s="17">
        <f t="shared" si="6"/>
        <v>15</v>
      </c>
      <c r="T30" s="17">
        <f t="shared" si="6"/>
        <v>15</v>
      </c>
      <c r="U30" s="20"/>
      <c r="V30" s="20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</row>
    <row r="31" spans="1:37" s="21" customFormat="1" ht="26.25" customHeight="1" x14ac:dyDescent="0.2">
      <c r="A31" s="25">
        <v>21</v>
      </c>
      <c r="B31" s="15" t="s">
        <v>113</v>
      </c>
      <c r="C31" s="15" t="s">
        <v>56</v>
      </c>
      <c r="D31" s="15" t="s">
        <v>88</v>
      </c>
      <c r="E31" s="15" t="s">
        <v>89</v>
      </c>
      <c r="F31" s="15" t="s">
        <v>64</v>
      </c>
      <c r="G31" s="15" t="s">
        <v>65</v>
      </c>
      <c r="H31" s="15" t="s">
        <v>66</v>
      </c>
      <c r="I31" s="15" t="s">
        <v>70</v>
      </c>
      <c r="J31" s="24" t="s">
        <v>38</v>
      </c>
      <c r="K31" s="24" t="s">
        <v>112</v>
      </c>
      <c r="L31" s="17">
        <v>100</v>
      </c>
      <c r="M31" s="17">
        <v>100</v>
      </c>
      <c r="N31" s="17">
        <v>100</v>
      </c>
      <c r="O31" s="17">
        <v>100</v>
      </c>
      <c r="P31" s="17">
        <f t="shared" si="6"/>
        <v>11.6</v>
      </c>
      <c r="Q31" s="17">
        <f t="shared" si="6"/>
        <v>16.5</v>
      </c>
      <c r="R31" s="17">
        <f t="shared" si="6"/>
        <v>15</v>
      </c>
      <c r="S31" s="17">
        <f t="shared" si="6"/>
        <v>15</v>
      </c>
      <c r="T31" s="17">
        <f t="shared" si="6"/>
        <v>15</v>
      </c>
      <c r="U31" s="20"/>
      <c r="V31" s="20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</row>
    <row r="32" spans="1:37" s="21" customFormat="1" ht="51" customHeight="1" x14ac:dyDescent="0.2">
      <c r="A32" s="25">
        <v>22</v>
      </c>
      <c r="B32" s="15" t="s">
        <v>113</v>
      </c>
      <c r="C32" s="15" t="s">
        <v>56</v>
      </c>
      <c r="D32" s="15" t="s">
        <v>88</v>
      </c>
      <c r="E32" s="15" t="s">
        <v>89</v>
      </c>
      <c r="F32" s="15" t="s">
        <v>72</v>
      </c>
      <c r="G32" s="15" t="s">
        <v>68</v>
      </c>
      <c r="H32" s="15" t="s">
        <v>66</v>
      </c>
      <c r="I32" s="15" t="s">
        <v>70</v>
      </c>
      <c r="J32" s="24" t="s">
        <v>39</v>
      </c>
      <c r="K32" s="24" t="s">
        <v>112</v>
      </c>
      <c r="L32" s="17">
        <v>100</v>
      </c>
      <c r="M32" s="17">
        <v>100</v>
      </c>
      <c r="N32" s="17">
        <v>100</v>
      </c>
      <c r="O32" s="17">
        <v>100</v>
      </c>
      <c r="P32" s="17">
        <v>11.6</v>
      </c>
      <c r="Q32" s="17">
        <v>16.5</v>
      </c>
      <c r="R32" s="50">
        <v>15</v>
      </c>
      <c r="S32" s="50">
        <v>15</v>
      </c>
      <c r="T32" s="50">
        <v>15</v>
      </c>
      <c r="U32" s="20"/>
      <c r="V32" s="20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</row>
    <row r="33" spans="1:37" s="21" customFormat="1" ht="26.25" customHeight="1" x14ac:dyDescent="0.2">
      <c r="A33" s="25">
        <v>23</v>
      </c>
      <c r="B33" s="15" t="s">
        <v>113</v>
      </c>
      <c r="C33" s="15" t="s">
        <v>56</v>
      </c>
      <c r="D33" s="15" t="s">
        <v>90</v>
      </c>
      <c r="E33" s="15" t="s">
        <v>65</v>
      </c>
      <c r="F33" s="15" t="s">
        <v>64</v>
      </c>
      <c r="G33" s="15" t="s">
        <v>65</v>
      </c>
      <c r="H33" s="15" t="s">
        <v>66</v>
      </c>
      <c r="I33" s="15" t="s">
        <v>64</v>
      </c>
      <c r="J33" s="78" t="s">
        <v>141</v>
      </c>
      <c r="K33" s="24" t="s">
        <v>112</v>
      </c>
      <c r="L33" s="17">
        <v>100</v>
      </c>
      <c r="M33" s="17">
        <v>100</v>
      </c>
      <c r="N33" s="17">
        <v>100</v>
      </c>
      <c r="O33" s="17">
        <v>100</v>
      </c>
      <c r="P33" s="17">
        <f>P34</f>
        <v>16.7</v>
      </c>
      <c r="Q33" s="17">
        <f t="shared" ref="Q33:T35" si="7">Q34</f>
        <v>26</v>
      </c>
      <c r="R33" s="17">
        <f t="shared" si="7"/>
        <v>27.1</v>
      </c>
      <c r="S33" s="17">
        <f t="shared" si="7"/>
        <v>28</v>
      </c>
      <c r="T33" s="17">
        <f t="shared" si="7"/>
        <v>29.2</v>
      </c>
      <c r="U33" s="20"/>
      <c r="V33" s="20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</row>
    <row r="34" spans="1:37" s="34" customFormat="1" ht="52.5" customHeight="1" x14ac:dyDescent="0.2">
      <c r="A34" s="25">
        <v>24</v>
      </c>
      <c r="B34" s="15" t="s">
        <v>113</v>
      </c>
      <c r="C34" s="15" t="s">
        <v>56</v>
      </c>
      <c r="D34" s="15" t="s">
        <v>90</v>
      </c>
      <c r="E34" s="15" t="s">
        <v>139</v>
      </c>
      <c r="F34" s="15" t="s">
        <v>64</v>
      </c>
      <c r="G34" s="15" t="s">
        <v>65</v>
      </c>
      <c r="H34" s="15" t="s">
        <v>66</v>
      </c>
      <c r="I34" s="15" t="s">
        <v>64</v>
      </c>
      <c r="J34" s="79" t="s">
        <v>137</v>
      </c>
      <c r="K34" s="24" t="s">
        <v>112</v>
      </c>
      <c r="L34" s="17">
        <v>100</v>
      </c>
      <c r="M34" s="17">
        <v>100</v>
      </c>
      <c r="N34" s="17">
        <v>100</v>
      </c>
      <c r="O34" s="17">
        <v>100</v>
      </c>
      <c r="P34" s="50">
        <f>P35</f>
        <v>16.7</v>
      </c>
      <c r="Q34" s="50">
        <f>Q35</f>
        <v>26</v>
      </c>
      <c r="R34" s="50">
        <f t="shared" si="7"/>
        <v>27.1</v>
      </c>
      <c r="S34" s="50">
        <f t="shared" si="7"/>
        <v>28</v>
      </c>
      <c r="T34" s="50">
        <f t="shared" si="7"/>
        <v>29.2</v>
      </c>
      <c r="U34" s="33"/>
      <c r="V34" s="33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</row>
    <row r="35" spans="1:37" s="34" customFormat="1" ht="52.5" customHeight="1" x14ac:dyDescent="0.2">
      <c r="A35" s="25">
        <v>25</v>
      </c>
      <c r="B35" s="15" t="s">
        <v>113</v>
      </c>
      <c r="C35" s="15" t="s">
        <v>56</v>
      </c>
      <c r="D35" s="15" t="s">
        <v>90</v>
      </c>
      <c r="E35" s="15" t="s">
        <v>139</v>
      </c>
      <c r="F35" s="15" t="s">
        <v>76</v>
      </c>
      <c r="G35" s="15" t="s">
        <v>65</v>
      </c>
      <c r="H35" s="15" t="s">
        <v>66</v>
      </c>
      <c r="I35" s="15" t="s">
        <v>93</v>
      </c>
      <c r="J35" s="79" t="s">
        <v>138</v>
      </c>
      <c r="K35" s="24" t="s">
        <v>112</v>
      </c>
      <c r="L35" s="17">
        <v>100</v>
      </c>
      <c r="M35" s="17">
        <v>100</v>
      </c>
      <c r="N35" s="17">
        <v>100</v>
      </c>
      <c r="O35" s="17">
        <v>100</v>
      </c>
      <c r="P35" s="50">
        <f>P36</f>
        <v>16.7</v>
      </c>
      <c r="Q35" s="50">
        <f>Q36</f>
        <v>26</v>
      </c>
      <c r="R35" s="50">
        <f t="shared" si="7"/>
        <v>27.1</v>
      </c>
      <c r="S35" s="50">
        <f t="shared" si="7"/>
        <v>28</v>
      </c>
      <c r="T35" s="50">
        <f t="shared" si="7"/>
        <v>29.2</v>
      </c>
      <c r="U35" s="33"/>
      <c r="V35" s="33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</row>
    <row r="36" spans="1:37" s="34" customFormat="1" ht="51" x14ac:dyDescent="0.2">
      <c r="A36" s="25">
        <v>26</v>
      </c>
      <c r="B36" s="15" t="s">
        <v>113</v>
      </c>
      <c r="C36" s="15" t="s">
        <v>56</v>
      </c>
      <c r="D36" s="15" t="s">
        <v>90</v>
      </c>
      <c r="E36" s="15" t="s">
        <v>139</v>
      </c>
      <c r="F36" s="15" t="s">
        <v>140</v>
      </c>
      <c r="G36" s="15" t="s">
        <v>85</v>
      </c>
      <c r="H36" s="15" t="s">
        <v>66</v>
      </c>
      <c r="I36" s="15" t="s">
        <v>93</v>
      </c>
      <c r="J36" s="78" t="s">
        <v>136</v>
      </c>
      <c r="K36" s="24" t="s">
        <v>112</v>
      </c>
      <c r="L36" s="17">
        <v>100</v>
      </c>
      <c r="M36" s="17">
        <v>100</v>
      </c>
      <c r="N36" s="17">
        <v>100</v>
      </c>
      <c r="O36" s="17">
        <v>100</v>
      </c>
      <c r="P36" s="50">
        <v>16.7</v>
      </c>
      <c r="Q36" s="50">
        <v>26</v>
      </c>
      <c r="R36" s="50">
        <v>27.1</v>
      </c>
      <c r="S36" s="50">
        <v>28</v>
      </c>
      <c r="T36" s="50">
        <v>29.2</v>
      </c>
      <c r="U36" s="33"/>
      <c r="V36" s="33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</row>
    <row r="37" spans="1:37" s="21" customFormat="1" ht="26.25" customHeight="1" x14ac:dyDescent="0.2">
      <c r="A37" s="25">
        <v>27</v>
      </c>
      <c r="B37" s="26" t="s">
        <v>113</v>
      </c>
      <c r="C37" s="26" t="s">
        <v>56</v>
      </c>
      <c r="D37" s="26" t="s">
        <v>117</v>
      </c>
      <c r="E37" s="26" t="s">
        <v>65</v>
      </c>
      <c r="F37" s="26" t="s">
        <v>64</v>
      </c>
      <c r="G37" s="26" t="s">
        <v>65</v>
      </c>
      <c r="H37" s="26" t="s">
        <v>66</v>
      </c>
      <c r="I37" s="26" t="s">
        <v>64</v>
      </c>
      <c r="J37" s="80" t="s">
        <v>114</v>
      </c>
      <c r="K37" s="24" t="s">
        <v>112</v>
      </c>
      <c r="L37" s="17">
        <v>100</v>
      </c>
      <c r="M37" s="17">
        <v>100</v>
      </c>
      <c r="N37" s="17">
        <v>100</v>
      </c>
      <c r="O37" s="17">
        <v>100</v>
      </c>
      <c r="P37" s="17">
        <f>P38+P41</f>
        <v>35.1</v>
      </c>
      <c r="Q37" s="17">
        <f t="shared" ref="Q37:T37" si="8">Q38+Q41</f>
        <v>121.5</v>
      </c>
      <c r="R37" s="17">
        <f t="shared" si="8"/>
        <v>67.2</v>
      </c>
      <c r="S37" s="17">
        <f t="shared" si="8"/>
        <v>67.2</v>
      </c>
      <c r="T37" s="17">
        <f t="shared" si="8"/>
        <v>69.5</v>
      </c>
      <c r="U37" s="20"/>
      <c r="V37" s="20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</row>
    <row r="38" spans="1:37" s="21" customFormat="1" ht="18.75" customHeight="1" x14ac:dyDescent="0.2">
      <c r="A38" s="25">
        <v>28</v>
      </c>
      <c r="B38" s="26" t="s">
        <v>113</v>
      </c>
      <c r="C38" s="26" t="s">
        <v>56</v>
      </c>
      <c r="D38" s="26" t="s">
        <v>117</v>
      </c>
      <c r="E38" s="26" t="s">
        <v>69</v>
      </c>
      <c r="F38" s="26" t="s">
        <v>64</v>
      </c>
      <c r="G38" s="26" t="s">
        <v>65</v>
      </c>
      <c r="H38" s="26" t="s">
        <v>66</v>
      </c>
      <c r="I38" s="26" t="s">
        <v>119</v>
      </c>
      <c r="J38" s="81" t="s">
        <v>194</v>
      </c>
      <c r="K38" s="24" t="s">
        <v>112</v>
      </c>
      <c r="L38" s="17">
        <v>100</v>
      </c>
      <c r="M38" s="17">
        <v>100</v>
      </c>
      <c r="N38" s="17">
        <v>100</v>
      </c>
      <c r="O38" s="17">
        <v>100</v>
      </c>
      <c r="P38" s="17">
        <f>P39</f>
        <v>2.1</v>
      </c>
      <c r="Q38" s="17">
        <f t="shared" ref="Q38:T38" si="9">Q39</f>
        <v>12</v>
      </c>
      <c r="R38" s="17">
        <f t="shared" si="9"/>
        <v>20.2</v>
      </c>
      <c r="S38" s="17">
        <f t="shared" si="9"/>
        <v>20.2</v>
      </c>
      <c r="T38" s="17">
        <f t="shared" si="9"/>
        <v>20.5</v>
      </c>
      <c r="U38" s="20"/>
      <c r="V38" s="20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</row>
    <row r="39" spans="1:37" s="21" customFormat="1" ht="26.25" customHeight="1" x14ac:dyDescent="0.2">
      <c r="A39" s="25">
        <v>29</v>
      </c>
      <c r="B39" s="26" t="s">
        <v>113</v>
      </c>
      <c r="C39" s="26" t="s">
        <v>56</v>
      </c>
      <c r="D39" s="26" t="s">
        <v>117</v>
      </c>
      <c r="E39" s="26" t="s">
        <v>69</v>
      </c>
      <c r="F39" s="26" t="s">
        <v>196</v>
      </c>
      <c r="G39" s="26" t="s">
        <v>65</v>
      </c>
      <c r="H39" s="26" t="s">
        <v>66</v>
      </c>
      <c r="I39" s="26" t="s">
        <v>119</v>
      </c>
      <c r="J39" s="81" t="s">
        <v>193</v>
      </c>
      <c r="K39" s="24" t="s">
        <v>112</v>
      </c>
      <c r="L39" s="17">
        <v>100</v>
      </c>
      <c r="M39" s="17">
        <v>100</v>
      </c>
      <c r="N39" s="17">
        <v>100</v>
      </c>
      <c r="O39" s="17">
        <v>100</v>
      </c>
      <c r="P39" s="17">
        <f>P40</f>
        <v>2.1</v>
      </c>
      <c r="Q39" s="17">
        <f t="shared" ref="Q39:T39" si="10">Q40</f>
        <v>12</v>
      </c>
      <c r="R39" s="17">
        <f t="shared" si="10"/>
        <v>20.2</v>
      </c>
      <c r="S39" s="17">
        <f t="shared" si="10"/>
        <v>20.2</v>
      </c>
      <c r="T39" s="17">
        <f t="shared" si="10"/>
        <v>20.5</v>
      </c>
      <c r="U39" s="20"/>
      <c r="V39" s="20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</row>
    <row r="40" spans="1:37" s="21" customFormat="1" ht="26.25" customHeight="1" x14ac:dyDescent="0.2">
      <c r="A40" s="25">
        <v>30</v>
      </c>
      <c r="B40" s="26" t="s">
        <v>113</v>
      </c>
      <c r="C40" s="26" t="s">
        <v>56</v>
      </c>
      <c r="D40" s="26" t="s">
        <v>117</v>
      </c>
      <c r="E40" s="26" t="s">
        <v>69</v>
      </c>
      <c r="F40" s="26" t="s">
        <v>195</v>
      </c>
      <c r="G40" s="26" t="s">
        <v>85</v>
      </c>
      <c r="H40" s="26" t="s">
        <v>66</v>
      </c>
      <c r="I40" s="26" t="s">
        <v>119</v>
      </c>
      <c r="J40" s="81" t="s">
        <v>192</v>
      </c>
      <c r="K40" s="24" t="s">
        <v>112</v>
      </c>
      <c r="L40" s="17">
        <v>100</v>
      </c>
      <c r="M40" s="17">
        <v>100</v>
      </c>
      <c r="N40" s="17">
        <v>100</v>
      </c>
      <c r="O40" s="17">
        <v>100</v>
      </c>
      <c r="P40" s="17">
        <v>2.1</v>
      </c>
      <c r="Q40" s="17">
        <v>12</v>
      </c>
      <c r="R40" s="17">
        <v>20.2</v>
      </c>
      <c r="S40" s="17">
        <v>20.2</v>
      </c>
      <c r="T40" s="17">
        <v>20.5</v>
      </c>
      <c r="U40" s="20"/>
      <c r="V40" s="20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</row>
    <row r="41" spans="1:37" s="21" customFormat="1" ht="17.25" customHeight="1" x14ac:dyDescent="0.2">
      <c r="A41" s="25">
        <v>31</v>
      </c>
      <c r="B41" s="26" t="s">
        <v>113</v>
      </c>
      <c r="C41" s="26" t="s">
        <v>56</v>
      </c>
      <c r="D41" s="26" t="s">
        <v>117</v>
      </c>
      <c r="E41" s="26" t="s">
        <v>69</v>
      </c>
      <c r="F41" s="26" t="s">
        <v>118</v>
      </c>
      <c r="G41" s="26" t="s">
        <v>65</v>
      </c>
      <c r="H41" s="26" t="s">
        <v>66</v>
      </c>
      <c r="I41" s="26" t="s">
        <v>119</v>
      </c>
      <c r="J41" s="80" t="s">
        <v>115</v>
      </c>
      <c r="K41" s="24" t="s">
        <v>112</v>
      </c>
      <c r="L41" s="17">
        <v>100</v>
      </c>
      <c r="M41" s="17">
        <v>100</v>
      </c>
      <c r="N41" s="17">
        <v>100</v>
      </c>
      <c r="O41" s="17">
        <v>100</v>
      </c>
      <c r="P41" s="17">
        <f t="shared" ref="P41:T41" si="11">P42</f>
        <v>33</v>
      </c>
      <c r="Q41" s="17">
        <f t="shared" si="11"/>
        <v>109.5</v>
      </c>
      <c r="R41" s="17">
        <f t="shared" si="11"/>
        <v>47</v>
      </c>
      <c r="S41" s="17">
        <f t="shared" si="11"/>
        <v>47</v>
      </c>
      <c r="T41" s="17">
        <f t="shared" si="11"/>
        <v>49</v>
      </c>
      <c r="U41" s="20"/>
      <c r="V41" s="20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</row>
    <row r="42" spans="1:37" s="21" customFormat="1" ht="17.25" customHeight="1" x14ac:dyDescent="0.2">
      <c r="A42" s="25">
        <v>32</v>
      </c>
      <c r="B42" s="26" t="s">
        <v>113</v>
      </c>
      <c r="C42" s="26" t="s">
        <v>56</v>
      </c>
      <c r="D42" s="26" t="s">
        <v>117</v>
      </c>
      <c r="E42" s="26" t="s">
        <v>69</v>
      </c>
      <c r="F42" s="26" t="s">
        <v>120</v>
      </c>
      <c r="G42" s="26" t="s">
        <v>85</v>
      </c>
      <c r="H42" s="26" t="s">
        <v>66</v>
      </c>
      <c r="I42" s="26" t="s">
        <v>119</v>
      </c>
      <c r="J42" s="80" t="s">
        <v>116</v>
      </c>
      <c r="K42" s="24" t="s">
        <v>112</v>
      </c>
      <c r="L42" s="17">
        <v>100</v>
      </c>
      <c r="M42" s="17">
        <v>100</v>
      </c>
      <c r="N42" s="17">
        <v>100</v>
      </c>
      <c r="O42" s="17">
        <v>100</v>
      </c>
      <c r="P42" s="17">
        <v>33</v>
      </c>
      <c r="Q42" s="17">
        <v>109.5</v>
      </c>
      <c r="R42" s="50">
        <v>47</v>
      </c>
      <c r="S42" s="50">
        <v>47</v>
      </c>
      <c r="T42" s="50">
        <v>49</v>
      </c>
      <c r="U42" s="20"/>
      <c r="V42" s="20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</row>
    <row r="43" spans="1:37" s="21" customFormat="1" ht="26.25" customHeight="1" x14ac:dyDescent="0.2">
      <c r="A43" s="25">
        <v>33</v>
      </c>
      <c r="B43" s="26" t="s">
        <v>113</v>
      </c>
      <c r="C43" s="26" t="s">
        <v>56</v>
      </c>
      <c r="D43" s="26" t="s">
        <v>124</v>
      </c>
      <c r="E43" s="26" t="s">
        <v>65</v>
      </c>
      <c r="F43" s="26" t="s">
        <v>65</v>
      </c>
      <c r="G43" s="26" t="s">
        <v>65</v>
      </c>
      <c r="H43" s="26" t="s">
        <v>66</v>
      </c>
      <c r="I43" s="26" t="s">
        <v>64</v>
      </c>
      <c r="J43" s="81" t="s">
        <v>191</v>
      </c>
      <c r="K43" s="24" t="s">
        <v>112</v>
      </c>
      <c r="L43" s="17">
        <v>100</v>
      </c>
      <c r="M43" s="17">
        <v>100</v>
      </c>
      <c r="N43" s="17">
        <v>100</v>
      </c>
      <c r="O43" s="17">
        <v>100</v>
      </c>
      <c r="P43" s="17">
        <f>P44</f>
        <v>1.9</v>
      </c>
      <c r="Q43" s="17">
        <f t="shared" ref="Q43:T43" si="12">Q44</f>
        <v>1.7</v>
      </c>
      <c r="R43" s="17">
        <f t="shared" si="12"/>
        <v>0</v>
      </c>
      <c r="S43" s="17">
        <f t="shared" si="12"/>
        <v>0</v>
      </c>
      <c r="T43" s="17">
        <f t="shared" si="12"/>
        <v>0</v>
      </c>
      <c r="U43" s="20"/>
      <c r="V43" s="20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</row>
    <row r="44" spans="1:37" s="21" customFormat="1" ht="26.25" customHeight="1" x14ac:dyDescent="0.2">
      <c r="A44" s="25">
        <v>34</v>
      </c>
      <c r="B44" s="26" t="s">
        <v>113</v>
      </c>
      <c r="C44" s="26" t="s">
        <v>56</v>
      </c>
      <c r="D44" s="26" t="s">
        <v>124</v>
      </c>
      <c r="E44" s="26" t="s">
        <v>84</v>
      </c>
      <c r="F44" s="26" t="s">
        <v>65</v>
      </c>
      <c r="G44" s="26" t="s">
        <v>65</v>
      </c>
      <c r="H44" s="26" t="s">
        <v>66</v>
      </c>
      <c r="I44" s="26" t="s">
        <v>64</v>
      </c>
      <c r="J44" s="81" t="s">
        <v>190</v>
      </c>
      <c r="K44" s="24" t="s">
        <v>112</v>
      </c>
      <c r="L44" s="17">
        <v>100</v>
      </c>
      <c r="M44" s="17">
        <v>100</v>
      </c>
      <c r="N44" s="17">
        <v>100</v>
      </c>
      <c r="O44" s="17">
        <v>100</v>
      </c>
      <c r="P44" s="17">
        <f>P45</f>
        <v>1.9</v>
      </c>
      <c r="Q44" s="17">
        <f t="shared" ref="Q44:T44" si="13">Q45</f>
        <v>1.7</v>
      </c>
      <c r="R44" s="17">
        <f t="shared" si="13"/>
        <v>0</v>
      </c>
      <c r="S44" s="17">
        <f t="shared" si="13"/>
        <v>0</v>
      </c>
      <c r="T44" s="17">
        <f t="shared" si="13"/>
        <v>0</v>
      </c>
      <c r="U44" s="20"/>
      <c r="V44" s="20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</row>
    <row r="45" spans="1:37" s="21" customFormat="1" ht="37.5" customHeight="1" x14ac:dyDescent="0.2">
      <c r="A45" s="25">
        <v>35</v>
      </c>
      <c r="B45" s="26" t="s">
        <v>113</v>
      </c>
      <c r="C45" s="26" t="s">
        <v>56</v>
      </c>
      <c r="D45" s="26" t="s">
        <v>124</v>
      </c>
      <c r="E45" s="26" t="s">
        <v>84</v>
      </c>
      <c r="F45" s="26" t="s">
        <v>72</v>
      </c>
      <c r="G45" s="26" t="s">
        <v>65</v>
      </c>
      <c r="H45" s="26" t="s">
        <v>66</v>
      </c>
      <c r="I45" s="26" t="s">
        <v>126</v>
      </c>
      <c r="J45" s="81" t="s">
        <v>189</v>
      </c>
      <c r="K45" s="24" t="s">
        <v>112</v>
      </c>
      <c r="L45" s="17">
        <v>100</v>
      </c>
      <c r="M45" s="17">
        <v>100</v>
      </c>
      <c r="N45" s="17">
        <v>100</v>
      </c>
      <c r="O45" s="17">
        <v>100</v>
      </c>
      <c r="P45" s="17">
        <f>P46</f>
        <v>1.9</v>
      </c>
      <c r="Q45" s="17">
        <f t="shared" ref="Q45:T45" si="14">Q46</f>
        <v>1.7</v>
      </c>
      <c r="R45" s="17">
        <f t="shared" si="14"/>
        <v>0</v>
      </c>
      <c r="S45" s="17">
        <f t="shared" si="14"/>
        <v>0</v>
      </c>
      <c r="T45" s="17">
        <f t="shared" si="14"/>
        <v>0</v>
      </c>
      <c r="U45" s="20"/>
      <c r="V45" s="20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</row>
    <row r="46" spans="1:37" s="21" customFormat="1" ht="39" customHeight="1" x14ac:dyDescent="0.2">
      <c r="A46" s="25">
        <v>36</v>
      </c>
      <c r="B46" s="26" t="s">
        <v>113</v>
      </c>
      <c r="C46" s="26" t="s">
        <v>56</v>
      </c>
      <c r="D46" s="26" t="s">
        <v>124</v>
      </c>
      <c r="E46" s="26" t="s">
        <v>84</v>
      </c>
      <c r="F46" s="26" t="s">
        <v>125</v>
      </c>
      <c r="G46" s="26" t="s">
        <v>85</v>
      </c>
      <c r="H46" s="26" t="s">
        <v>66</v>
      </c>
      <c r="I46" s="26" t="s">
        <v>126</v>
      </c>
      <c r="J46" s="81" t="s">
        <v>121</v>
      </c>
      <c r="K46" s="24" t="s">
        <v>112</v>
      </c>
      <c r="L46" s="17">
        <v>100</v>
      </c>
      <c r="M46" s="17">
        <v>100</v>
      </c>
      <c r="N46" s="17">
        <v>100</v>
      </c>
      <c r="O46" s="17">
        <v>100</v>
      </c>
      <c r="P46" s="17">
        <v>1.9</v>
      </c>
      <c r="Q46" s="17">
        <v>1.7</v>
      </c>
      <c r="R46" s="50">
        <v>0</v>
      </c>
      <c r="S46" s="50">
        <v>0</v>
      </c>
      <c r="T46" s="50">
        <v>0</v>
      </c>
      <c r="U46" s="20"/>
      <c r="V46" s="20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</row>
    <row r="47" spans="1:37" s="21" customFormat="1" ht="17.25" customHeight="1" x14ac:dyDescent="0.2">
      <c r="A47" s="25">
        <v>37</v>
      </c>
      <c r="B47" s="15" t="s">
        <v>113</v>
      </c>
      <c r="C47" s="15" t="s">
        <v>56</v>
      </c>
      <c r="D47" s="15" t="s">
        <v>95</v>
      </c>
      <c r="E47" s="15" t="s">
        <v>65</v>
      </c>
      <c r="F47" s="15" t="s">
        <v>64</v>
      </c>
      <c r="G47" s="15" t="s">
        <v>65</v>
      </c>
      <c r="H47" s="15" t="s">
        <v>66</v>
      </c>
      <c r="I47" s="15" t="s">
        <v>64</v>
      </c>
      <c r="J47" s="24" t="s">
        <v>132</v>
      </c>
      <c r="K47" s="24" t="s">
        <v>112</v>
      </c>
      <c r="L47" s="17">
        <v>100</v>
      </c>
      <c r="M47" s="17">
        <v>100</v>
      </c>
      <c r="N47" s="17">
        <v>100</v>
      </c>
      <c r="O47" s="17">
        <v>100</v>
      </c>
      <c r="P47" s="17">
        <f t="shared" ref="P47:T48" si="15">P48</f>
        <v>0</v>
      </c>
      <c r="Q47" s="17">
        <f t="shared" si="15"/>
        <v>0</v>
      </c>
      <c r="R47" s="17">
        <f t="shared" si="15"/>
        <v>0</v>
      </c>
      <c r="S47" s="17">
        <f t="shared" si="15"/>
        <v>365.7</v>
      </c>
      <c r="T47" s="17">
        <f t="shared" si="15"/>
        <v>733.9</v>
      </c>
      <c r="U47" s="20"/>
      <c r="V47" s="20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8"/>
      <c r="AI47" s="18"/>
      <c r="AJ47" s="19"/>
      <c r="AK47" s="19"/>
    </row>
    <row r="48" spans="1:37" s="21" customFormat="1" ht="17.25" customHeight="1" x14ac:dyDescent="0.2">
      <c r="A48" s="25">
        <v>38</v>
      </c>
      <c r="B48" s="15" t="s">
        <v>113</v>
      </c>
      <c r="C48" s="15" t="s">
        <v>56</v>
      </c>
      <c r="D48" s="15" t="s">
        <v>95</v>
      </c>
      <c r="E48" s="15" t="s">
        <v>91</v>
      </c>
      <c r="F48" s="15" t="s">
        <v>64</v>
      </c>
      <c r="G48" s="15" t="s">
        <v>65</v>
      </c>
      <c r="H48" s="15" t="s">
        <v>66</v>
      </c>
      <c r="I48" s="15" t="s">
        <v>64</v>
      </c>
      <c r="J48" s="24" t="s">
        <v>133</v>
      </c>
      <c r="K48" s="24" t="s">
        <v>112</v>
      </c>
      <c r="L48" s="17">
        <v>100</v>
      </c>
      <c r="M48" s="17">
        <v>100</v>
      </c>
      <c r="N48" s="17">
        <v>100</v>
      </c>
      <c r="O48" s="17">
        <v>100</v>
      </c>
      <c r="P48" s="17">
        <f t="shared" si="15"/>
        <v>0</v>
      </c>
      <c r="Q48" s="17">
        <f t="shared" si="15"/>
        <v>0</v>
      </c>
      <c r="R48" s="17">
        <f t="shared" si="15"/>
        <v>0</v>
      </c>
      <c r="S48" s="17">
        <f t="shared" si="15"/>
        <v>365.7</v>
      </c>
      <c r="T48" s="17">
        <f t="shared" si="15"/>
        <v>733.9</v>
      </c>
      <c r="U48" s="20"/>
      <c r="V48" s="20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8"/>
      <c r="AI48" s="18"/>
      <c r="AJ48" s="19"/>
      <c r="AK48" s="19"/>
    </row>
    <row r="49" spans="1:37" s="21" customFormat="1" ht="17.25" customHeight="1" x14ac:dyDescent="0.2">
      <c r="A49" s="25">
        <v>39</v>
      </c>
      <c r="B49" s="15" t="s">
        <v>113</v>
      </c>
      <c r="C49" s="15" t="s">
        <v>56</v>
      </c>
      <c r="D49" s="15" t="s">
        <v>95</v>
      </c>
      <c r="E49" s="15" t="s">
        <v>91</v>
      </c>
      <c r="F49" s="15" t="s">
        <v>96</v>
      </c>
      <c r="G49" s="15" t="s">
        <v>85</v>
      </c>
      <c r="H49" s="15" t="s">
        <v>66</v>
      </c>
      <c r="I49" s="15" t="s">
        <v>97</v>
      </c>
      <c r="J49" s="24" t="s">
        <v>134</v>
      </c>
      <c r="K49" s="24" t="s">
        <v>112</v>
      </c>
      <c r="L49" s="17">
        <v>100</v>
      </c>
      <c r="M49" s="17">
        <v>100</v>
      </c>
      <c r="N49" s="17">
        <v>100</v>
      </c>
      <c r="O49" s="17">
        <v>100</v>
      </c>
      <c r="P49" s="17">
        <v>0</v>
      </c>
      <c r="Q49" s="17">
        <v>0</v>
      </c>
      <c r="R49" s="17">
        <v>0</v>
      </c>
      <c r="S49" s="17">
        <v>365.7</v>
      </c>
      <c r="T49" s="17">
        <v>733.9</v>
      </c>
      <c r="U49" s="20"/>
      <c r="V49" s="20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</row>
    <row r="50" spans="1:37" s="21" customFormat="1" ht="17.25" customHeight="1" x14ac:dyDescent="0.2">
      <c r="A50" s="25">
        <v>40</v>
      </c>
      <c r="B50" s="15" t="s">
        <v>113</v>
      </c>
      <c r="C50" s="15" t="s">
        <v>57</v>
      </c>
      <c r="D50" s="15" t="s">
        <v>65</v>
      </c>
      <c r="E50" s="15" t="s">
        <v>65</v>
      </c>
      <c r="F50" s="15" t="s">
        <v>64</v>
      </c>
      <c r="G50" s="15" t="s">
        <v>65</v>
      </c>
      <c r="H50" s="15" t="s">
        <v>66</v>
      </c>
      <c r="I50" s="15" t="s">
        <v>64</v>
      </c>
      <c r="J50" s="24" t="s">
        <v>135</v>
      </c>
      <c r="K50" s="24" t="s">
        <v>112</v>
      </c>
      <c r="L50" s="17">
        <v>100</v>
      </c>
      <c r="M50" s="17">
        <v>100</v>
      </c>
      <c r="N50" s="17">
        <v>100</v>
      </c>
      <c r="O50" s="17">
        <v>100</v>
      </c>
      <c r="P50" s="17">
        <f>P51+P74+P68+P71</f>
        <v>11598.7</v>
      </c>
      <c r="Q50" s="17">
        <f>Q51+Q74+Q68+Q71</f>
        <v>18452.099999999999</v>
      </c>
      <c r="R50" s="17">
        <f>R51+R74+R68+R71</f>
        <v>14600</v>
      </c>
      <c r="S50" s="17">
        <f>S51+S74+S68+S71</f>
        <v>13230.5</v>
      </c>
      <c r="T50" s="17">
        <f>T51+T74+T68+T71</f>
        <v>13053.1</v>
      </c>
      <c r="U50" s="20"/>
      <c r="V50" s="20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</row>
    <row r="51" spans="1:37" s="21" customFormat="1" ht="27" customHeight="1" x14ac:dyDescent="0.2">
      <c r="A51" s="25">
        <v>41</v>
      </c>
      <c r="B51" s="15" t="s">
        <v>113</v>
      </c>
      <c r="C51" s="15" t="s">
        <v>57</v>
      </c>
      <c r="D51" s="15" t="s">
        <v>69</v>
      </c>
      <c r="E51" s="15" t="s">
        <v>65</v>
      </c>
      <c r="F51" s="15" t="s">
        <v>64</v>
      </c>
      <c r="G51" s="15" t="s">
        <v>65</v>
      </c>
      <c r="H51" s="15" t="s">
        <v>66</v>
      </c>
      <c r="I51" s="15" t="s">
        <v>64</v>
      </c>
      <c r="J51" s="24" t="s">
        <v>43</v>
      </c>
      <c r="K51" s="24" t="s">
        <v>112</v>
      </c>
      <c r="L51" s="17">
        <v>100</v>
      </c>
      <c r="M51" s="17">
        <v>100</v>
      </c>
      <c r="N51" s="17">
        <v>100</v>
      </c>
      <c r="O51" s="17">
        <v>100</v>
      </c>
      <c r="P51" s="17">
        <f>P52+P60+P65+P55</f>
        <v>10172.6</v>
      </c>
      <c r="Q51" s="17">
        <f>Q52+Q60+Q65+Q55</f>
        <v>17026</v>
      </c>
      <c r="R51" s="17">
        <f>R52+R60+R65+R55</f>
        <v>14600</v>
      </c>
      <c r="S51" s="17">
        <f>S52+S60+S65+S55</f>
        <v>13230.5</v>
      </c>
      <c r="T51" s="17">
        <f>T52+T60+T65+T55</f>
        <v>13053.1</v>
      </c>
      <c r="U51" s="20"/>
      <c r="V51" s="20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</row>
    <row r="52" spans="1:37" s="21" customFormat="1" ht="27" customHeight="1" x14ac:dyDescent="0.2">
      <c r="A52" s="25">
        <v>42</v>
      </c>
      <c r="B52" s="15" t="s">
        <v>113</v>
      </c>
      <c r="C52" s="15" t="s">
        <v>57</v>
      </c>
      <c r="D52" s="15" t="s">
        <v>69</v>
      </c>
      <c r="E52" s="15" t="s">
        <v>98</v>
      </c>
      <c r="F52" s="15" t="s">
        <v>64</v>
      </c>
      <c r="G52" s="15" t="s">
        <v>65</v>
      </c>
      <c r="H52" s="15" t="s">
        <v>66</v>
      </c>
      <c r="I52" s="15" t="s">
        <v>150</v>
      </c>
      <c r="J52" s="24" t="s">
        <v>44</v>
      </c>
      <c r="K52" s="24" t="s">
        <v>112</v>
      </c>
      <c r="L52" s="17">
        <v>100</v>
      </c>
      <c r="M52" s="17">
        <v>100</v>
      </c>
      <c r="N52" s="17">
        <v>100</v>
      </c>
      <c r="O52" s="17">
        <v>100</v>
      </c>
      <c r="P52" s="17">
        <f>P53</f>
        <v>5782.8</v>
      </c>
      <c r="Q52" s="17">
        <f>Q53</f>
        <v>6515.5</v>
      </c>
      <c r="R52" s="17">
        <f t="shared" ref="R52:T53" si="16">R53</f>
        <v>6888.1</v>
      </c>
      <c r="S52" s="17">
        <f t="shared" si="16"/>
        <v>5510.5</v>
      </c>
      <c r="T52" s="17">
        <f t="shared" si="16"/>
        <v>5510.5</v>
      </c>
      <c r="U52" s="20"/>
      <c r="V52" s="20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</row>
    <row r="53" spans="1:37" s="21" customFormat="1" ht="17.25" customHeight="1" x14ac:dyDescent="0.2">
      <c r="A53" s="25">
        <v>43</v>
      </c>
      <c r="B53" s="15" t="s">
        <v>113</v>
      </c>
      <c r="C53" s="15" t="s">
        <v>57</v>
      </c>
      <c r="D53" s="15" t="s">
        <v>69</v>
      </c>
      <c r="E53" s="15" t="s">
        <v>98</v>
      </c>
      <c r="F53" s="15" t="s">
        <v>100</v>
      </c>
      <c r="G53" s="15" t="s">
        <v>65</v>
      </c>
      <c r="H53" s="15" t="s">
        <v>66</v>
      </c>
      <c r="I53" s="15" t="s">
        <v>150</v>
      </c>
      <c r="J53" s="24" t="s">
        <v>45</v>
      </c>
      <c r="K53" s="24" t="s">
        <v>112</v>
      </c>
      <c r="L53" s="17">
        <v>100</v>
      </c>
      <c r="M53" s="17">
        <v>100</v>
      </c>
      <c r="N53" s="17">
        <v>100</v>
      </c>
      <c r="O53" s="17">
        <v>100</v>
      </c>
      <c r="P53" s="17">
        <f>P54</f>
        <v>5782.8</v>
      </c>
      <c r="Q53" s="17">
        <f>Q54</f>
        <v>6515.5</v>
      </c>
      <c r="R53" s="17">
        <f>R54</f>
        <v>6888.1</v>
      </c>
      <c r="S53" s="17">
        <f t="shared" si="16"/>
        <v>5510.5</v>
      </c>
      <c r="T53" s="17">
        <f t="shared" si="16"/>
        <v>5510.5</v>
      </c>
      <c r="U53" s="20"/>
      <c r="V53" s="20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</row>
    <row r="54" spans="1:37" s="21" customFormat="1" ht="27" customHeight="1" x14ac:dyDescent="0.2">
      <c r="A54" s="25">
        <v>44</v>
      </c>
      <c r="B54" s="15" t="s">
        <v>113</v>
      </c>
      <c r="C54" s="15" t="s">
        <v>57</v>
      </c>
      <c r="D54" s="15" t="s">
        <v>69</v>
      </c>
      <c r="E54" s="15" t="s">
        <v>98</v>
      </c>
      <c r="F54" s="15" t="s">
        <v>100</v>
      </c>
      <c r="G54" s="15" t="s">
        <v>85</v>
      </c>
      <c r="H54" s="15" t="s">
        <v>66</v>
      </c>
      <c r="I54" s="15" t="s">
        <v>150</v>
      </c>
      <c r="J54" s="24" t="s">
        <v>46</v>
      </c>
      <c r="K54" s="24" t="s">
        <v>112</v>
      </c>
      <c r="L54" s="17">
        <v>100</v>
      </c>
      <c r="M54" s="17">
        <v>100</v>
      </c>
      <c r="N54" s="17">
        <v>100</v>
      </c>
      <c r="O54" s="17">
        <v>100</v>
      </c>
      <c r="P54" s="17">
        <v>5782.8</v>
      </c>
      <c r="Q54" s="17">
        <v>6515.5</v>
      </c>
      <c r="R54" s="52">
        <v>6888.1</v>
      </c>
      <c r="S54" s="52">
        <v>5510.5</v>
      </c>
      <c r="T54" s="52">
        <v>5510.5</v>
      </c>
      <c r="U54" s="20"/>
      <c r="V54" s="20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</row>
    <row r="55" spans="1:37" s="21" customFormat="1" ht="17.25" customHeight="1" x14ac:dyDescent="0.2">
      <c r="A55" s="25">
        <v>45</v>
      </c>
      <c r="B55" s="15" t="s">
        <v>113</v>
      </c>
      <c r="C55" s="15" t="s">
        <v>57</v>
      </c>
      <c r="D55" s="15" t="s">
        <v>69</v>
      </c>
      <c r="E55" s="15" t="s">
        <v>166</v>
      </c>
      <c r="F55" s="15" t="s">
        <v>106</v>
      </c>
      <c r="G55" s="15" t="s">
        <v>65</v>
      </c>
      <c r="H55" s="15" t="s">
        <v>66</v>
      </c>
      <c r="I55" s="15" t="s">
        <v>150</v>
      </c>
      <c r="J55" s="82" t="s">
        <v>163</v>
      </c>
      <c r="K55" s="24" t="s">
        <v>112</v>
      </c>
      <c r="L55" s="17">
        <v>100</v>
      </c>
      <c r="M55" s="17">
        <v>100</v>
      </c>
      <c r="N55" s="17">
        <v>100</v>
      </c>
      <c r="O55" s="17">
        <v>100</v>
      </c>
      <c r="P55" s="17">
        <f t="shared" ref="P55:T74" si="17">P56</f>
        <v>450.5</v>
      </c>
      <c r="Q55" s="17">
        <f t="shared" si="17"/>
        <v>2197.3000000000002</v>
      </c>
      <c r="R55" s="17">
        <f t="shared" si="17"/>
        <v>0</v>
      </c>
      <c r="S55" s="17">
        <f>S56</f>
        <v>0</v>
      </c>
      <c r="T55" s="17">
        <f t="shared" si="17"/>
        <v>0</v>
      </c>
      <c r="U55" s="20"/>
      <c r="V55" s="20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</row>
    <row r="56" spans="1:37" s="21" customFormat="1" ht="17.25" customHeight="1" x14ac:dyDescent="0.2">
      <c r="A56" s="25">
        <v>46</v>
      </c>
      <c r="B56" s="15" t="s">
        <v>113</v>
      </c>
      <c r="C56" s="15" t="s">
        <v>57</v>
      </c>
      <c r="D56" s="15" t="s">
        <v>69</v>
      </c>
      <c r="E56" s="15" t="s">
        <v>166</v>
      </c>
      <c r="F56" s="15" t="s">
        <v>106</v>
      </c>
      <c r="G56" s="15" t="s">
        <v>85</v>
      </c>
      <c r="H56" s="15" t="s">
        <v>66</v>
      </c>
      <c r="I56" s="15" t="s">
        <v>150</v>
      </c>
      <c r="J56" s="82" t="s">
        <v>162</v>
      </c>
      <c r="K56" s="24" t="s">
        <v>112</v>
      </c>
      <c r="L56" s="17">
        <v>100</v>
      </c>
      <c r="M56" s="17">
        <v>100</v>
      </c>
      <c r="N56" s="17">
        <v>100</v>
      </c>
      <c r="O56" s="17">
        <v>100</v>
      </c>
      <c r="P56" s="17">
        <f>P59+P58+P57</f>
        <v>450.5</v>
      </c>
      <c r="Q56" s="17">
        <f t="shared" ref="Q56:T56" si="18">Q59+Q58+Q57</f>
        <v>2197.3000000000002</v>
      </c>
      <c r="R56" s="17">
        <f t="shared" si="18"/>
        <v>0</v>
      </c>
      <c r="S56" s="17">
        <f t="shared" si="18"/>
        <v>0</v>
      </c>
      <c r="T56" s="17">
        <f t="shared" si="18"/>
        <v>0</v>
      </c>
      <c r="U56" s="20"/>
      <c r="V56" s="20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</row>
    <row r="57" spans="1:37" s="21" customFormat="1" ht="25.5" customHeight="1" x14ac:dyDescent="0.2">
      <c r="A57" s="25">
        <v>47</v>
      </c>
      <c r="B57" s="15" t="s">
        <v>113</v>
      </c>
      <c r="C57" s="15" t="s">
        <v>57</v>
      </c>
      <c r="D57" s="15" t="s">
        <v>69</v>
      </c>
      <c r="E57" s="15" t="s">
        <v>166</v>
      </c>
      <c r="F57" s="15" t="s">
        <v>106</v>
      </c>
      <c r="G57" s="15" t="s">
        <v>85</v>
      </c>
      <c r="H57" s="15" t="s">
        <v>169</v>
      </c>
      <c r="I57" s="15" t="s">
        <v>150</v>
      </c>
      <c r="J57" s="83" t="s">
        <v>158</v>
      </c>
      <c r="K57" s="24" t="s">
        <v>112</v>
      </c>
      <c r="L57" s="17">
        <v>100</v>
      </c>
      <c r="M57" s="17">
        <v>100</v>
      </c>
      <c r="N57" s="17">
        <v>100</v>
      </c>
      <c r="O57" s="17">
        <v>100</v>
      </c>
      <c r="P57" s="17">
        <v>138.19999999999999</v>
      </c>
      <c r="Q57" s="17">
        <v>138.19999999999999</v>
      </c>
      <c r="R57" s="52">
        <v>0</v>
      </c>
      <c r="S57" s="52">
        <v>0</v>
      </c>
      <c r="T57" s="52">
        <v>0</v>
      </c>
      <c r="U57" s="20"/>
      <c r="V57" s="18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</row>
    <row r="58" spans="1:37" s="21" customFormat="1" ht="35.25" customHeight="1" x14ac:dyDescent="0.2">
      <c r="A58" s="25">
        <v>48</v>
      </c>
      <c r="B58" s="15" t="s">
        <v>113</v>
      </c>
      <c r="C58" s="15" t="s">
        <v>57</v>
      </c>
      <c r="D58" s="15" t="s">
        <v>69</v>
      </c>
      <c r="E58" s="15" t="s">
        <v>166</v>
      </c>
      <c r="F58" s="15" t="s">
        <v>106</v>
      </c>
      <c r="G58" s="15" t="s">
        <v>85</v>
      </c>
      <c r="H58" s="15" t="s">
        <v>168</v>
      </c>
      <c r="I58" s="15" t="s">
        <v>150</v>
      </c>
      <c r="J58" s="83" t="s">
        <v>157</v>
      </c>
      <c r="K58" s="24" t="s">
        <v>112</v>
      </c>
      <c r="L58" s="17">
        <v>100</v>
      </c>
      <c r="M58" s="17">
        <v>100</v>
      </c>
      <c r="N58" s="17">
        <v>100</v>
      </c>
      <c r="O58" s="17">
        <v>100</v>
      </c>
      <c r="P58" s="17">
        <v>312.3</v>
      </c>
      <c r="Q58" s="17">
        <v>446.2</v>
      </c>
      <c r="R58" s="52">
        <v>0</v>
      </c>
      <c r="S58" s="52">
        <v>0</v>
      </c>
      <c r="T58" s="52">
        <v>0</v>
      </c>
      <c r="U58" s="20"/>
      <c r="V58" s="20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</row>
    <row r="59" spans="1:37" s="21" customFormat="1" ht="38.25" x14ac:dyDescent="0.2">
      <c r="A59" s="25">
        <v>49</v>
      </c>
      <c r="B59" s="15" t="s">
        <v>113</v>
      </c>
      <c r="C59" s="15" t="s">
        <v>57</v>
      </c>
      <c r="D59" s="15" t="s">
        <v>69</v>
      </c>
      <c r="E59" s="15" t="s">
        <v>166</v>
      </c>
      <c r="F59" s="15" t="s">
        <v>106</v>
      </c>
      <c r="G59" s="15" t="s">
        <v>85</v>
      </c>
      <c r="H59" s="15" t="s">
        <v>167</v>
      </c>
      <c r="I59" s="15" t="s">
        <v>150</v>
      </c>
      <c r="J59" s="83" t="s">
        <v>156</v>
      </c>
      <c r="K59" s="24" t="s">
        <v>112</v>
      </c>
      <c r="L59" s="17">
        <v>100</v>
      </c>
      <c r="M59" s="17">
        <v>100</v>
      </c>
      <c r="N59" s="17">
        <v>100</v>
      </c>
      <c r="O59" s="17">
        <v>100</v>
      </c>
      <c r="P59" s="17">
        <v>0</v>
      </c>
      <c r="Q59" s="17">
        <f>2197.3-Q57-Q58</f>
        <v>1612.9000000000003</v>
      </c>
      <c r="R59" s="52">
        <v>0</v>
      </c>
      <c r="S59" s="52">
        <v>0</v>
      </c>
      <c r="T59" s="52">
        <v>0</v>
      </c>
      <c r="U59" s="20"/>
      <c r="V59" s="20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</row>
    <row r="60" spans="1:37" s="21" customFormat="1" ht="25.5" customHeight="1" x14ac:dyDescent="0.2">
      <c r="A60" s="25">
        <v>50</v>
      </c>
      <c r="B60" s="15" t="s">
        <v>113</v>
      </c>
      <c r="C60" s="15" t="s">
        <v>57</v>
      </c>
      <c r="D60" s="15" t="s">
        <v>69</v>
      </c>
      <c r="E60" s="15" t="s">
        <v>101</v>
      </c>
      <c r="F60" s="15" t="s">
        <v>64</v>
      </c>
      <c r="G60" s="15" t="s">
        <v>65</v>
      </c>
      <c r="H60" s="15" t="s">
        <v>66</v>
      </c>
      <c r="I60" s="15" t="s">
        <v>64</v>
      </c>
      <c r="J60" s="24" t="s">
        <v>47</v>
      </c>
      <c r="K60" s="24" t="s">
        <v>112</v>
      </c>
      <c r="L60" s="17">
        <v>100</v>
      </c>
      <c r="M60" s="17">
        <v>100</v>
      </c>
      <c r="N60" s="17">
        <v>100</v>
      </c>
      <c r="O60" s="17">
        <v>100</v>
      </c>
      <c r="P60" s="17">
        <f>P61+P63</f>
        <v>123.69999999999999</v>
      </c>
      <c r="Q60" s="17">
        <f>Q61+Q63</f>
        <v>170.1</v>
      </c>
      <c r="R60" s="17">
        <f t="shared" ref="R60:T60" si="19">R61+R63</f>
        <v>178.3</v>
      </c>
      <c r="S60" s="17">
        <f t="shared" si="19"/>
        <v>186.4</v>
      </c>
      <c r="T60" s="17">
        <f t="shared" si="19"/>
        <v>9</v>
      </c>
      <c r="U60" s="20"/>
      <c r="V60" s="20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</row>
    <row r="61" spans="1:37" s="21" customFormat="1" ht="26.25" customHeight="1" x14ac:dyDescent="0.2">
      <c r="A61" s="25">
        <v>51</v>
      </c>
      <c r="B61" s="15" t="s">
        <v>113</v>
      </c>
      <c r="C61" s="15" t="s">
        <v>57</v>
      </c>
      <c r="D61" s="15" t="s">
        <v>69</v>
      </c>
      <c r="E61" s="15" t="s">
        <v>101</v>
      </c>
      <c r="F61" s="15" t="s">
        <v>102</v>
      </c>
      <c r="G61" s="15" t="s">
        <v>65</v>
      </c>
      <c r="H61" s="15" t="s">
        <v>66</v>
      </c>
      <c r="I61" s="15" t="s">
        <v>150</v>
      </c>
      <c r="J61" s="24" t="s">
        <v>142</v>
      </c>
      <c r="K61" s="24" t="s">
        <v>112</v>
      </c>
      <c r="L61" s="17">
        <v>100</v>
      </c>
      <c r="M61" s="17">
        <v>100</v>
      </c>
      <c r="N61" s="17">
        <v>100</v>
      </c>
      <c r="O61" s="17">
        <v>100</v>
      </c>
      <c r="P61" s="17">
        <f t="shared" si="17"/>
        <v>8.1</v>
      </c>
      <c r="Q61" s="17">
        <f>Q62</f>
        <v>9.1999999999999993</v>
      </c>
      <c r="R61" s="17">
        <f t="shared" ref="R61:T61" si="20">R62</f>
        <v>9</v>
      </c>
      <c r="S61" s="17">
        <f t="shared" si="20"/>
        <v>9</v>
      </c>
      <c r="T61" s="17">
        <f t="shared" si="20"/>
        <v>9</v>
      </c>
      <c r="U61" s="20"/>
      <c r="V61" s="20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</row>
    <row r="62" spans="1:37" s="21" customFormat="1" ht="26.25" customHeight="1" x14ac:dyDescent="0.2">
      <c r="A62" s="25">
        <v>52</v>
      </c>
      <c r="B62" s="15" t="s">
        <v>113</v>
      </c>
      <c r="C62" s="15" t="s">
        <v>57</v>
      </c>
      <c r="D62" s="15" t="s">
        <v>69</v>
      </c>
      <c r="E62" s="15" t="s">
        <v>101</v>
      </c>
      <c r="F62" s="15" t="s">
        <v>102</v>
      </c>
      <c r="G62" s="15" t="s">
        <v>85</v>
      </c>
      <c r="H62" s="15" t="s">
        <v>66</v>
      </c>
      <c r="I62" s="15" t="s">
        <v>150</v>
      </c>
      <c r="J62" s="24" t="s">
        <v>142</v>
      </c>
      <c r="K62" s="24" t="s">
        <v>112</v>
      </c>
      <c r="L62" s="17">
        <v>100</v>
      </c>
      <c r="M62" s="17">
        <v>100</v>
      </c>
      <c r="N62" s="17">
        <v>100</v>
      </c>
      <c r="O62" s="17">
        <v>100</v>
      </c>
      <c r="P62" s="17">
        <v>8.1</v>
      </c>
      <c r="Q62" s="17">
        <v>9.1999999999999993</v>
      </c>
      <c r="R62" s="17">
        <v>9</v>
      </c>
      <c r="S62" s="17">
        <v>9</v>
      </c>
      <c r="T62" s="17">
        <v>9</v>
      </c>
      <c r="U62" s="20"/>
      <c r="V62" s="20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</row>
    <row r="63" spans="1:37" s="21" customFormat="1" ht="26.25" customHeight="1" x14ac:dyDescent="0.2">
      <c r="A63" s="25">
        <v>53</v>
      </c>
      <c r="B63" s="15" t="s">
        <v>113</v>
      </c>
      <c r="C63" s="15" t="s">
        <v>57</v>
      </c>
      <c r="D63" s="15" t="s">
        <v>69</v>
      </c>
      <c r="E63" s="15" t="s">
        <v>103</v>
      </c>
      <c r="F63" s="15" t="s">
        <v>104</v>
      </c>
      <c r="G63" s="15" t="s">
        <v>65</v>
      </c>
      <c r="H63" s="15" t="s">
        <v>66</v>
      </c>
      <c r="I63" s="15" t="s">
        <v>64</v>
      </c>
      <c r="J63" s="24" t="s">
        <v>48</v>
      </c>
      <c r="K63" s="24" t="s">
        <v>112</v>
      </c>
      <c r="L63" s="17">
        <v>100</v>
      </c>
      <c r="M63" s="17">
        <v>100</v>
      </c>
      <c r="N63" s="17">
        <v>100</v>
      </c>
      <c r="O63" s="17">
        <v>100</v>
      </c>
      <c r="P63" s="17">
        <f t="shared" si="17"/>
        <v>115.6</v>
      </c>
      <c r="Q63" s="17">
        <f>Q64</f>
        <v>160.9</v>
      </c>
      <c r="R63" s="17">
        <f t="shared" ref="R63:T63" si="21">R64</f>
        <v>169.3</v>
      </c>
      <c r="S63" s="17">
        <f t="shared" si="21"/>
        <v>177.4</v>
      </c>
      <c r="T63" s="17">
        <f t="shared" si="21"/>
        <v>0</v>
      </c>
      <c r="U63" s="20"/>
      <c r="V63" s="20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</row>
    <row r="64" spans="1:37" s="21" customFormat="1" ht="24.75" customHeight="1" x14ac:dyDescent="0.2">
      <c r="A64" s="25">
        <v>54</v>
      </c>
      <c r="B64" s="15" t="s">
        <v>113</v>
      </c>
      <c r="C64" s="15" t="s">
        <v>57</v>
      </c>
      <c r="D64" s="15" t="s">
        <v>69</v>
      </c>
      <c r="E64" s="15" t="s">
        <v>103</v>
      </c>
      <c r="F64" s="15" t="s">
        <v>104</v>
      </c>
      <c r="G64" s="15" t="s">
        <v>85</v>
      </c>
      <c r="H64" s="15" t="s">
        <v>66</v>
      </c>
      <c r="I64" s="15" t="s">
        <v>150</v>
      </c>
      <c r="J64" s="24" t="s">
        <v>49</v>
      </c>
      <c r="K64" s="24" t="s">
        <v>112</v>
      </c>
      <c r="L64" s="17">
        <v>100</v>
      </c>
      <c r="M64" s="17">
        <v>100</v>
      </c>
      <c r="N64" s="17">
        <v>100</v>
      </c>
      <c r="O64" s="17">
        <v>100</v>
      </c>
      <c r="P64" s="17">
        <v>115.6</v>
      </c>
      <c r="Q64" s="17">
        <v>160.9</v>
      </c>
      <c r="R64" s="52">
        <v>169.3</v>
      </c>
      <c r="S64" s="52">
        <v>177.4</v>
      </c>
      <c r="T64" s="17">
        <v>0</v>
      </c>
      <c r="U64" s="20"/>
      <c r="V64" s="20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</row>
    <row r="65" spans="1:37" s="21" customFormat="1" ht="17.25" customHeight="1" x14ac:dyDescent="0.2">
      <c r="A65" s="25">
        <v>55</v>
      </c>
      <c r="B65" s="15" t="s">
        <v>113</v>
      </c>
      <c r="C65" s="15" t="s">
        <v>57</v>
      </c>
      <c r="D65" s="15" t="s">
        <v>69</v>
      </c>
      <c r="E65" s="15" t="s">
        <v>105</v>
      </c>
      <c r="F65" s="15" t="s">
        <v>64</v>
      </c>
      <c r="G65" s="15" t="s">
        <v>65</v>
      </c>
      <c r="H65" s="15" t="s">
        <v>66</v>
      </c>
      <c r="I65" s="15" t="s">
        <v>64</v>
      </c>
      <c r="J65" s="24" t="s">
        <v>50</v>
      </c>
      <c r="K65" s="24" t="s">
        <v>112</v>
      </c>
      <c r="L65" s="17">
        <v>100</v>
      </c>
      <c r="M65" s="17">
        <v>100</v>
      </c>
      <c r="N65" s="17">
        <v>100</v>
      </c>
      <c r="O65" s="17">
        <v>100</v>
      </c>
      <c r="P65" s="17">
        <f t="shared" si="17"/>
        <v>3815.6</v>
      </c>
      <c r="Q65" s="17">
        <f t="shared" si="17"/>
        <v>8143.0999999999995</v>
      </c>
      <c r="R65" s="17">
        <f t="shared" si="17"/>
        <v>7533.6</v>
      </c>
      <c r="S65" s="17">
        <f t="shared" si="17"/>
        <v>7533.6</v>
      </c>
      <c r="T65" s="17">
        <f t="shared" si="17"/>
        <v>7533.6</v>
      </c>
      <c r="U65" s="20"/>
      <c r="V65" s="20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</row>
    <row r="66" spans="1:37" s="21" customFormat="1" ht="17.25" customHeight="1" x14ac:dyDescent="0.2">
      <c r="A66" s="25">
        <v>56</v>
      </c>
      <c r="B66" s="15" t="s">
        <v>113</v>
      </c>
      <c r="C66" s="15" t="s">
        <v>57</v>
      </c>
      <c r="D66" s="15" t="s">
        <v>69</v>
      </c>
      <c r="E66" s="15" t="s">
        <v>105</v>
      </c>
      <c r="F66" s="15" t="s">
        <v>106</v>
      </c>
      <c r="G66" s="15" t="s">
        <v>65</v>
      </c>
      <c r="H66" s="15" t="s">
        <v>66</v>
      </c>
      <c r="I66" s="15" t="s">
        <v>150</v>
      </c>
      <c r="J66" s="24" t="s">
        <v>51</v>
      </c>
      <c r="K66" s="24" t="s">
        <v>112</v>
      </c>
      <c r="L66" s="17">
        <v>100</v>
      </c>
      <c r="M66" s="17">
        <v>100</v>
      </c>
      <c r="N66" s="17">
        <v>100</v>
      </c>
      <c r="O66" s="17">
        <v>100</v>
      </c>
      <c r="P66" s="17">
        <f t="shared" si="17"/>
        <v>3815.6</v>
      </c>
      <c r="Q66" s="17">
        <f t="shared" si="17"/>
        <v>8143.0999999999995</v>
      </c>
      <c r="R66" s="17">
        <f t="shared" si="17"/>
        <v>7533.6</v>
      </c>
      <c r="S66" s="17">
        <f t="shared" si="17"/>
        <v>7533.6</v>
      </c>
      <c r="T66" s="17">
        <f t="shared" si="17"/>
        <v>7533.6</v>
      </c>
      <c r="U66" s="20"/>
      <c r="V66" s="20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</row>
    <row r="67" spans="1:37" s="21" customFormat="1" ht="17.25" customHeight="1" x14ac:dyDescent="0.2">
      <c r="A67" s="25">
        <v>57</v>
      </c>
      <c r="B67" s="15" t="s">
        <v>113</v>
      </c>
      <c r="C67" s="15" t="s">
        <v>57</v>
      </c>
      <c r="D67" s="15" t="s">
        <v>69</v>
      </c>
      <c r="E67" s="15" t="s">
        <v>105</v>
      </c>
      <c r="F67" s="15" t="s">
        <v>106</v>
      </c>
      <c r="G67" s="15" t="s">
        <v>85</v>
      </c>
      <c r="H67" s="15" t="s">
        <v>66</v>
      </c>
      <c r="I67" s="15" t="s">
        <v>150</v>
      </c>
      <c r="J67" s="24" t="s">
        <v>52</v>
      </c>
      <c r="K67" s="24" t="s">
        <v>112</v>
      </c>
      <c r="L67" s="17">
        <v>100</v>
      </c>
      <c r="M67" s="17">
        <v>100</v>
      </c>
      <c r="N67" s="17">
        <v>100</v>
      </c>
      <c r="O67" s="17">
        <v>100</v>
      </c>
      <c r="P67" s="17">
        <v>3815.6</v>
      </c>
      <c r="Q67" s="17">
        <f>8143.2-0.1</f>
        <v>8143.0999999999995</v>
      </c>
      <c r="R67" s="52">
        <v>7533.6</v>
      </c>
      <c r="S67" s="52">
        <v>7533.6</v>
      </c>
      <c r="T67" s="52">
        <v>7533.6</v>
      </c>
      <c r="U67" s="20"/>
      <c r="V67" s="20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</row>
    <row r="68" spans="1:37" s="21" customFormat="1" ht="26.25" customHeight="1" x14ac:dyDescent="0.2">
      <c r="A68" s="25">
        <v>58</v>
      </c>
      <c r="B68" s="15" t="s">
        <v>113</v>
      </c>
      <c r="C68" s="15" t="s">
        <v>57</v>
      </c>
      <c r="D68" s="15" t="s">
        <v>89</v>
      </c>
      <c r="E68" s="15" t="s">
        <v>65</v>
      </c>
      <c r="F68" s="15" t="s">
        <v>64</v>
      </c>
      <c r="G68" s="15" t="s">
        <v>65</v>
      </c>
      <c r="H68" s="15" t="s">
        <v>66</v>
      </c>
      <c r="I68" s="15" t="s">
        <v>64</v>
      </c>
      <c r="J68" s="84" t="s">
        <v>177</v>
      </c>
      <c r="K68" s="24" t="s">
        <v>112</v>
      </c>
      <c r="L68" s="17">
        <v>100</v>
      </c>
      <c r="M68" s="17">
        <v>100</v>
      </c>
      <c r="N68" s="17">
        <v>100</v>
      </c>
      <c r="O68" s="17">
        <v>100</v>
      </c>
      <c r="P68" s="17">
        <f t="shared" si="17"/>
        <v>1214</v>
      </c>
      <c r="Q68" s="17">
        <f>Q69</f>
        <v>1214</v>
      </c>
      <c r="R68" s="17">
        <f t="shared" ref="R68:T68" si="22">R69</f>
        <v>0</v>
      </c>
      <c r="S68" s="17">
        <f t="shared" si="22"/>
        <v>0</v>
      </c>
      <c r="T68" s="17">
        <f t="shared" si="22"/>
        <v>0</v>
      </c>
      <c r="U68" s="20"/>
      <c r="V68" s="20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</row>
    <row r="69" spans="1:37" s="21" customFormat="1" ht="26.25" customHeight="1" x14ac:dyDescent="0.2">
      <c r="A69" s="25">
        <v>59</v>
      </c>
      <c r="B69" s="15" t="s">
        <v>113</v>
      </c>
      <c r="C69" s="15" t="s">
        <v>57</v>
      </c>
      <c r="D69" s="15" t="s">
        <v>89</v>
      </c>
      <c r="E69" s="15" t="s">
        <v>91</v>
      </c>
      <c r="F69" s="15" t="s">
        <v>64</v>
      </c>
      <c r="G69" s="15" t="s">
        <v>85</v>
      </c>
      <c r="H69" s="15" t="s">
        <v>66</v>
      </c>
      <c r="I69" s="15" t="s">
        <v>150</v>
      </c>
      <c r="J69" s="84" t="s">
        <v>178</v>
      </c>
      <c r="K69" s="24" t="s">
        <v>112</v>
      </c>
      <c r="L69" s="17">
        <v>100</v>
      </c>
      <c r="M69" s="17">
        <v>100</v>
      </c>
      <c r="N69" s="17">
        <v>100</v>
      </c>
      <c r="O69" s="17">
        <v>100</v>
      </c>
      <c r="P69" s="17">
        <f t="shared" si="17"/>
        <v>1214</v>
      </c>
      <c r="Q69" s="17">
        <f t="shared" si="17"/>
        <v>1214</v>
      </c>
      <c r="R69" s="17">
        <f t="shared" si="17"/>
        <v>0</v>
      </c>
      <c r="S69" s="17">
        <f t="shared" si="17"/>
        <v>0</v>
      </c>
      <c r="T69" s="17">
        <f t="shared" si="17"/>
        <v>0</v>
      </c>
      <c r="U69" s="20"/>
      <c r="V69" s="20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</row>
    <row r="70" spans="1:37" s="21" customFormat="1" ht="26.25" customHeight="1" x14ac:dyDescent="0.2">
      <c r="A70" s="25">
        <v>60</v>
      </c>
      <c r="B70" s="15" t="s">
        <v>113</v>
      </c>
      <c r="C70" s="15" t="s">
        <v>57</v>
      </c>
      <c r="D70" s="15" t="s">
        <v>89</v>
      </c>
      <c r="E70" s="15" t="s">
        <v>91</v>
      </c>
      <c r="F70" s="15" t="s">
        <v>181</v>
      </c>
      <c r="G70" s="15" t="s">
        <v>85</v>
      </c>
      <c r="H70" s="15" t="s">
        <v>66</v>
      </c>
      <c r="I70" s="15" t="s">
        <v>150</v>
      </c>
      <c r="J70" s="84" t="s">
        <v>179</v>
      </c>
      <c r="K70" s="24" t="s">
        <v>112</v>
      </c>
      <c r="L70" s="17">
        <v>100</v>
      </c>
      <c r="M70" s="17">
        <v>100</v>
      </c>
      <c r="N70" s="17">
        <v>100</v>
      </c>
      <c r="O70" s="17">
        <v>100</v>
      </c>
      <c r="P70" s="17">
        <v>1214</v>
      </c>
      <c r="Q70" s="17">
        <v>1214</v>
      </c>
      <c r="R70" s="52">
        <v>0</v>
      </c>
      <c r="S70" s="52">
        <v>0</v>
      </c>
      <c r="T70" s="52">
        <v>0</v>
      </c>
      <c r="U70" s="20"/>
      <c r="V70" s="20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</row>
    <row r="71" spans="1:37" s="21" customFormat="1" ht="17.25" customHeight="1" x14ac:dyDescent="0.2">
      <c r="A71" s="25">
        <v>61</v>
      </c>
      <c r="B71" s="15" t="s">
        <v>113</v>
      </c>
      <c r="C71" s="15" t="s">
        <v>57</v>
      </c>
      <c r="D71" s="15" t="s">
        <v>180</v>
      </c>
      <c r="E71" s="15" t="s">
        <v>65</v>
      </c>
      <c r="F71" s="15" t="s">
        <v>64</v>
      </c>
      <c r="G71" s="15" t="s">
        <v>65</v>
      </c>
      <c r="H71" s="15" t="s">
        <v>66</v>
      </c>
      <c r="I71" s="15" t="s">
        <v>64</v>
      </c>
      <c r="J71" s="85" t="s">
        <v>176</v>
      </c>
      <c r="K71" s="24" t="s">
        <v>112</v>
      </c>
      <c r="L71" s="17">
        <v>100</v>
      </c>
      <c r="M71" s="17">
        <v>100</v>
      </c>
      <c r="N71" s="17">
        <v>100</v>
      </c>
      <c r="O71" s="17">
        <v>100</v>
      </c>
      <c r="P71" s="17">
        <f t="shared" si="17"/>
        <v>212.1</v>
      </c>
      <c r="Q71" s="17">
        <f t="shared" si="17"/>
        <v>212.1</v>
      </c>
      <c r="R71" s="17">
        <f t="shared" si="17"/>
        <v>0</v>
      </c>
      <c r="S71" s="17">
        <f t="shared" si="17"/>
        <v>0</v>
      </c>
      <c r="T71" s="17">
        <f t="shared" si="17"/>
        <v>0</v>
      </c>
      <c r="U71" s="20"/>
      <c r="V71" s="20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</row>
    <row r="72" spans="1:37" s="21" customFormat="1" ht="17.25" customHeight="1" x14ac:dyDescent="0.2">
      <c r="A72" s="25">
        <v>62</v>
      </c>
      <c r="B72" s="15" t="s">
        <v>113</v>
      </c>
      <c r="C72" s="15" t="s">
        <v>57</v>
      </c>
      <c r="D72" s="15" t="s">
        <v>180</v>
      </c>
      <c r="E72" s="15" t="s">
        <v>91</v>
      </c>
      <c r="F72" s="15" t="s">
        <v>64</v>
      </c>
      <c r="G72" s="15" t="s">
        <v>65</v>
      </c>
      <c r="H72" s="15" t="s">
        <v>66</v>
      </c>
      <c r="I72" s="15" t="s">
        <v>150</v>
      </c>
      <c r="J72" s="86" t="s">
        <v>175</v>
      </c>
      <c r="K72" s="24" t="s">
        <v>112</v>
      </c>
      <c r="L72" s="17">
        <v>100</v>
      </c>
      <c r="M72" s="17">
        <v>100</v>
      </c>
      <c r="N72" s="17">
        <v>100</v>
      </c>
      <c r="O72" s="17">
        <v>100</v>
      </c>
      <c r="P72" s="17">
        <f t="shared" si="17"/>
        <v>212.1</v>
      </c>
      <c r="Q72" s="17">
        <f t="shared" si="17"/>
        <v>212.1</v>
      </c>
      <c r="R72" s="17">
        <f t="shared" si="17"/>
        <v>0</v>
      </c>
      <c r="S72" s="17">
        <f t="shared" si="17"/>
        <v>0</v>
      </c>
      <c r="T72" s="17">
        <f t="shared" si="17"/>
        <v>0</v>
      </c>
      <c r="U72" s="20"/>
      <c r="V72" s="20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</row>
    <row r="73" spans="1:37" s="21" customFormat="1" ht="25.5" customHeight="1" x14ac:dyDescent="0.2">
      <c r="A73" s="25">
        <v>63</v>
      </c>
      <c r="B73" s="15" t="s">
        <v>113</v>
      </c>
      <c r="C73" s="15" t="s">
        <v>57</v>
      </c>
      <c r="D73" s="15" t="s">
        <v>180</v>
      </c>
      <c r="E73" s="15" t="s">
        <v>91</v>
      </c>
      <c r="F73" s="15" t="s">
        <v>72</v>
      </c>
      <c r="G73" s="15" t="s">
        <v>85</v>
      </c>
      <c r="H73" s="15" t="s">
        <v>66</v>
      </c>
      <c r="I73" s="15" t="s">
        <v>150</v>
      </c>
      <c r="J73" s="87" t="s">
        <v>174</v>
      </c>
      <c r="K73" s="24" t="s">
        <v>112</v>
      </c>
      <c r="L73" s="17">
        <v>100</v>
      </c>
      <c r="M73" s="17">
        <v>100</v>
      </c>
      <c r="N73" s="17">
        <v>100</v>
      </c>
      <c r="O73" s="17">
        <v>100</v>
      </c>
      <c r="P73" s="17">
        <v>212.1</v>
      </c>
      <c r="Q73" s="17">
        <v>212.1</v>
      </c>
      <c r="R73" s="52">
        <v>0</v>
      </c>
      <c r="S73" s="52">
        <v>0</v>
      </c>
      <c r="T73" s="52">
        <v>0</v>
      </c>
      <c r="U73" s="20"/>
      <c r="V73" s="20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</row>
    <row r="74" spans="1:37" s="21" customFormat="1" ht="26.25" customHeight="1" x14ac:dyDescent="0.2">
      <c r="A74" s="25">
        <v>64</v>
      </c>
      <c r="B74" s="15" t="s">
        <v>113</v>
      </c>
      <c r="C74" s="15" t="s">
        <v>57</v>
      </c>
      <c r="D74" s="15" t="s">
        <v>107</v>
      </c>
      <c r="E74" s="15" t="s">
        <v>65</v>
      </c>
      <c r="F74" s="15" t="s">
        <v>64</v>
      </c>
      <c r="G74" s="15" t="s">
        <v>65</v>
      </c>
      <c r="H74" s="15" t="s">
        <v>66</v>
      </c>
      <c r="I74" s="15" t="s">
        <v>64</v>
      </c>
      <c r="J74" s="24" t="s">
        <v>53</v>
      </c>
      <c r="K74" s="24" t="s">
        <v>112</v>
      </c>
      <c r="L74" s="17">
        <v>100</v>
      </c>
      <c r="M74" s="17">
        <v>100</v>
      </c>
      <c r="N74" s="17">
        <v>100</v>
      </c>
      <c r="O74" s="17">
        <v>100</v>
      </c>
      <c r="P74" s="17">
        <f t="shared" si="17"/>
        <v>0</v>
      </c>
      <c r="Q74" s="17">
        <f>Q75</f>
        <v>0</v>
      </c>
      <c r="R74" s="17">
        <f>R75</f>
        <v>0</v>
      </c>
      <c r="S74" s="17">
        <f>S75</f>
        <v>0</v>
      </c>
      <c r="T74" s="17">
        <f>T75</f>
        <v>0</v>
      </c>
      <c r="U74" s="20"/>
      <c r="V74" s="20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</row>
    <row r="75" spans="1:37" s="21" customFormat="1" ht="27.75" customHeight="1" x14ac:dyDescent="0.2">
      <c r="A75" s="25">
        <v>65</v>
      </c>
      <c r="B75" s="15" t="s">
        <v>113</v>
      </c>
      <c r="C75" s="15" t="s">
        <v>57</v>
      </c>
      <c r="D75" s="15" t="s">
        <v>107</v>
      </c>
      <c r="E75" s="15" t="s">
        <v>91</v>
      </c>
      <c r="F75" s="15" t="s">
        <v>64</v>
      </c>
      <c r="G75" s="15" t="s">
        <v>85</v>
      </c>
      <c r="H75" s="15" t="s">
        <v>66</v>
      </c>
      <c r="I75" s="15" t="s">
        <v>150</v>
      </c>
      <c r="J75" s="24" t="s">
        <v>54</v>
      </c>
      <c r="K75" s="24" t="s">
        <v>112</v>
      </c>
      <c r="L75" s="17">
        <v>100</v>
      </c>
      <c r="M75" s="17">
        <v>100</v>
      </c>
      <c r="N75" s="17">
        <v>100</v>
      </c>
      <c r="O75" s="17">
        <v>100</v>
      </c>
      <c r="P75" s="17">
        <v>0</v>
      </c>
      <c r="Q75" s="17">
        <v>0</v>
      </c>
      <c r="R75" s="17">
        <v>0</v>
      </c>
      <c r="S75" s="17">
        <v>0</v>
      </c>
      <c r="T75" s="17">
        <v>0</v>
      </c>
      <c r="U75" s="20"/>
      <c r="V75" s="20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</row>
    <row r="76" spans="1:37" s="21" customFormat="1" ht="12.75" x14ac:dyDescent="0.2">
      <c r="A76" s="103" t="s">
        <v>55</v>
      </c>
      <c r="B76" s="104"/>
      <c r="C76" s="104"/>
      <c r="D76" s="104"/>
      <c r="E76" s="104"/>
      <c r="F76" s="104"/>
      <c r="G76" s="104"/>
      <c r="H76" s="104"/>
      <c r="I76" s="104"/>
      <c r="J76" s="105"/>
      <c r="K76" s="16"/>
      <c r="L76" s="17"/>
      <c r="M76" s="17"/>
      <c r="N76" s="17"/>
      <c r="O76" s="17"/>
      <c r="P76" s="17">
        <f>P10+P50</f>
        <v>12393.2</v>
      </c>
      <c r="Q76" s="17">
        <f>Q10+Q50</f>
        <v>19698.099999999999</v>
      </c>
      <c r="R76" s="17">
        <f>R10+R50</f>
        <v>16117.8</v>
      </c>
      <c r="S76" s="17">
        <f>S10+S50</f>
        <v>15178.6</v>
      </c>
      <c r="T76" s="17">
        <f>T10+T50</f>
        <v>15421.1</v>
      </c>
      <c r="U76" s="20"/>
      <c r="V76" s="20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</row>
    <row r="78" spans="1:37" x14ac:dyDescent="0.25">
      <c r="P78" s="66"/>
    </row>
    <row r="80" spans="1:37" x14ac:dyDescent="0.25">
      <c r="P80" s="1"/>
      <c r="Q80" s="1"/>
    </row>
    <row r="111" spans="16:20" x14ac:dyDescent="0.25">
      <c r="P111" s="2"/>
      <c r="Q111" s="2"/>
      <c r="R111" s="2"/>
      <c r="S111" s="2"/>
      <c r="T111" s="2"/>
    </row>
    <row r="112" spans="16:20" x14ac:dyDescent="0.25">
      <c r="P112" s="2"/>
      <c r="Q112" s="2"/>
      <c r="R112" s="2"/>
      <c r="S112" s="2"/>
      <c r="T112" s="2"/>
    </row>
    <row r="113" spans="16:20" x14ac:dyDescent="0.25">
      <c r="P113" s="2"/>
      <c r="Q113" s="2"/>
      <c r="R113" s="2"/>
      <c r="S113" s="2"/>
      <c r="T113" s="2"/>
    </row>
    <row r="114" spans="16:20" x14ac:dyDescent="0.25">
      <c r="P114" s="2"/>
      <c r="Q114" s="2"/>
      <c r="R114" s="2"/>
      <c r="S114" s="2"/>
      <c r="T114" s="2"/>
    </row>
    <row r="115" spans="16:20" x14ac:dyDescent="0.25">
      <c r="P115" s="2"/>
      <c r="Q115" s="2"/>
      <c r="R115" s="2"/>
      <c r="S115" s="2"/>
      <c r="T115" s="2"/>
    </row>
    <row r="121" spans="16:20" x14ac:dyDescent="0.25">
      <c r="P121" s="2"/>
      <c r="Q121" s="2"/>
      <c r="R121" s="2"/>
      <c r="S121" s="2"/>
      <c r="T121" s="2"/>
    </row>
    <row r="122" spans="16:20" x14ac:dyDescent="0.25">
      <c r="P122" s="2"/>
      <c r="Q122" s="2"/>
      <c r="R122" s="2"/>
      <c r="S122" s="2"/>
      <c r="T122" s="2"/>
    </row>
    <row r="123" spans="16:20" x14ac:dyDescent="0.25">
      <c r="P123" s="2"/>
      <c r="Q123" s="2"/>
      <c r="R123" s="2"/>
      <c r="S123" s="2"/>
      <c r="T123" s="2"/>
    </row>
    <row r="126" spans="16:20" x14ac:dyDescent="0.25">
      <c r="P126" s="2"/>
      <c r="Q126" s="2"/>
      <c r="R126" s="2"/>
      <c r="S126" s="2"/>
      <c r="T126" s="2"/>
    </row>
  </sheetData>
  <mergeCells count="19">
    <mergeCell ref="P1:T1"/>
    <mergeCell ref="N2:T2"/>
    <mergeCell ref="P3:T3"/>
    <mergeCell ref="G4:Q4"/>
    <mergeCell ref="A6:A8"/>
    <mergeCell ref="B6:I6"/>
    <mergeCell ref="J6:J8"/>
    <mergeCell ref="K6:K8"/>
    <mergeCell ref="L6:O7"/>
    <mergeCell ref="P6:P8"/>
    <mergeCell ref="A76:J76"/>
    <mergeCell ref="Q6:Q8"/>
    <mergeCell ref="R6:T6"/>
    <mergeCell ref="B7:B8"/>
    <mergeCell ref="C7:G7"/>
    <mergeCell ref="H7:I7"/>
    <mergeCell ref="R7:R8"/>
    <mergeCell ref="S7:S8"/>
    <mergeCell ref="T7:T8"/>
  </mergeCells>
  <pageMargins left="0.23622047244094491" right="0" top="0.35433070866141736" bottom="0.35433070866141736" header="0.31496062992125984" footer="0.31496062992125984"/>
  <pageSetup paperSize="9" scale="6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30"/>
  <sheetViews>
    <sheetView topLeftCell="A2" workbookViewId="0">
      <pane xSplit="9" ySplit="8" topLeftCell="J68" activePane="bottomRight" state="frozen"/>
      <selection activeCell="A2" sqref="A2"/>
      <selection pane="topRight" activeCell="J2" sqref="J2"/>
      <selection pane="bottomLeft" activeCell="A10" sqref="A10"/>
      <selection pane="bottomRight" activeCell="J86" sqref="J86"/>
    </sheetView>
  </sheetViews>
  <sheetFormatPr defaultRowHeight="15" x14ac:dyDescent="0.25"/>
  <cols>
    <col min="1" max="1" width="4.7109375" customWidth="1"/>
    <col min="2" max="2" width="5.42578125" customWidth="1"/>
    <col min="3" max="3" width="5.85546875" customWidth="1"/>
    <col min="4" max="4" width="6" customWidth="1"/>
    <col min="5" max="5" width="5.42578125" customWidth="1"/>
    <col min="6" max="6" width="6.28515625" customWidth="1"/>
    <col min="7" max="7" width="7.140625" customWidth="1"/>
    <col min="8" max="8" width="7.28515625" customWidth="1"/>
    <col min="9" max="9" width="6.140625" customWidth="1"/>
    <col min="10" max="10" width="65.42578125" customWidth="1"/>
    <col min="11" max="11" width="17.85546875" customWidth="1"/>
    <col min="12" max="12" width="7.5703125" customWidth="1"/>
    <col min="13" max="13" width="6.42578125" customWidth="1"/>
    <col min="14" max="14" width="6.85546875" customWidth="1"/>
    <col min="15" max="15" width="8" customWidth="1"/>
    <col min="16" max="16" width="10.7109375" customWidth="1"/>
    <col min="17" max="17" width="10" customWidth="1"/>
  </cols>
  <sheetData>
    <row r="1" spans="1:37" x14ac:dyDescent="0.25">
      <c r="P1" s="127" t="s">
        <v>143</v>
      </c>
      <c r="Q1" s="127"/>
      <c r="R1" s="127"/>
      <c r="S1" s="127"/>
      <c r="T1" s="127"/>
    </row>
    <row r="2" spans="1:37" x14ac:dyDescent="0.25">
      <c r="N2" s="126" t="s">
        <v>199</v>
      </c>
      <c r="O2" s="126"/>
      <c r="P2" s="126"/>
      <c r="Q2" s="126"/>
      <c r="R2" s="126"/>
      <c r="S2" s="126"/>
      <c r="T2" s="126"/>
    </row>
    <row r="3" spans="1:37" x14ac:dyDescent="0.25">
      <c r="P3" s="109"/>
      <c r="Q3" s="109"/>
      <c r="R3" s="109"/>
      <c r="S3" s="109"/>
      <c r="T3" s="109"/>
    </row>
    <row r="4" spans="1:37" x14ac:dyDescent="0.25">
      <c r="G4" s="101" t="s">
        <v>206</v>
      </c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73"/>
      <c r="S4" s="73"/>
      <c r="T4" s="73"/>
    </row>
    <row r="5" spans="1:37" x14ac:dyDescent="0.25">
      <c r="S5" t="s">
        <v>109</v>
      </c>
    </row>
    <row r="6" spans="1:37" s="5" customFormat="1" ht="27.6" customHeight="1" x14ac:dyDescent="0.2">
      <c r="A6" s="106" t="s">
        <v>0</v>
      </c>
      <c r="B6" s="114" t="s">
        <v>1</v>
      </c>
      <c r="C6" s="115"/>
      <c r="D6" s="115"/>
      <c r="E6" s="115"/>
      <c r="F6" s="115"/>
      <c r="G6" s="115"/>
      <c r="H6" s="115"/>
      <c r="I6" s="116"/>
      <c r="J6" s="117" t="s">
        <v>2</v>
      </c>
      <c r="K6" s="110" t="s">
        <v>3</v>
      </c>
      <c r="L6" s="120" t="s">
        <v>4</v>
      </c>
      <c r="M6" s="121"/>
      <c r="N6" s="121"/>
      <c r="O6" s="122"/>
      <c r="P6" s="128" t="s">
        <v>203</v>
      </c>
      <c r="Q6" s="128" t="s">
        <v>202</v>
      </c>
      <c r="R6" s="110" t="s">
        <v>5</v>
      </c>
      <c r="S6" s="111"/>
      <c r="T6" s="111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</row>
    <row r="7" spans="1:37" s="5" customFormat="1" ht="42.75" customHeight="1" x14ac:dyDescent="0.2">
      <c r="A7" s="107"/>
      <c r="B7" s="112" t="s">
        <v>6</v>
      </c>
      <c r="C7" s="113" t="s">
        <v>7</v>
      </c>
      <c r="D7" s="113"/>
      <c r="E7" s="113"/>
      <c r="F7" s="113"/>
      <c r="G7" s="113"/>
      <c r="H7" s="113" t="s">
        <v>8</v>
      </c>
      <c r="I7" s="113"/>
      <c r="J7" s="118"/>
      <c r="K7" s="110"/>
      <c r="L7" s="123"/>
      <c r="M7" s="124"/>
      <c r="N7" s="124"/>
      <c r="O7" s="125"/>
      <c r="P7" s="128"/>
      <c r="Q7" s="128"/>
      <c r="R7" s="110" t="s">
        <v>152</v>
      </c>
      <c r="S7" s="110" t="s">
        <v>200</v>
      </c>
      <c r="T7" s="110" t="s">
        <v>201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</row>
    <row r="8" spans="1:37" s="5" customFormat="1" ht="108.75" customHeight="1" x14ac:dyDescent="0.2">
      <c r="A8" s="108"/>
      <c r="B8" s="112"/>
      <c r="C8" s="6" t="s">
        <v>11</v>
      </c>
      <c r="D8" s="6" t="s">
        <v>12</v>
      </c>
      <c r="E8" s="6" t="s">
        <v>13</v>
      </c>
      <c r="F8" s="6" t="s">
        <v>14</v>
      </c>
      <c r="G8" s="75" t="s">
        <v>15</v>
      </c>
      <c r="H8" s="75" t="s">
        <v>16</v>
      </c>
      <c r="I8" s="75" t="s">
        <v>17</v>
      </c>
      <c r="J8" s="119"/>
      <c r="K8" s="111"/>
      <c r="L8" s="72" t="s">
        <v>147</v>
      </c>
      <c r="M8" s="72" t="s">
        <v>152</v>
      </c>
      <c r="N8" s="72" t="s">
        <v>186</v>
      </c>
      <c r="O8" s="72" t="s">
        <v>201</v>
      </c>
      <c r="P8" s="129"/>
      <c r="Q8" s="129"/>
      <c r="R8" s="110"/>
      <c r="S8" s="110"/>
      <c r="T8" s="110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</row>
    <row r="9" spans="1:37" s="14" customFormat="1" ht="12.75" x14ac:dyDescent="0.2">
      <c r="A9" s="8"/>
      <c r="B9" s="76" t="s">
        <v>56</v>
      </c>
      <c r="C9" s="76" t="s">
        <v>57</v>
      </c>
      <c r="D9" s="76" t="s">
        <v>58</v>
      </c>
      <c r="E9" s="76" t="s">
        <v>59</v>
      </c>
      <c r="F9" s="76" t="s">
        <v>60</v>
      </c>
      <c r="G9" s="76" t="s">
        <v>61</v>
      </c>
      <c r="H9" s="76" t="s">
        <v>62</v>
      </c>
      <c r="I9" s="76" t="s">
        <v>63</v>
      </c>
      <c r="J9" s="10">
        <v>9</v>
      </c>
      <c r="K9" s="74">
        <v>10</v>
      </c>
      <c r="L9" s="74">
        <v>11</v>
      </c>
      <c r="M9" s="74">
        <v>12</v>
      </c>
      <c r="N9" s="74">
        <v>13</v>
      </c>
      <c r="O9" s="74">
        <v>14</v>
      </c>
      <c r="P9" s="74">
        <v>16</v>
      </c>
      <c r="Q9" s="74">
        <v>17</v>
      </c>
      <c r="R9" s="74">
        <v>18</v>
      </c>
      <c r="S9" s="74">
        <v>19</v>
      </c>
      <c r="T9" s="74">
        <v>20</v>
      </c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</row>
    <row r="10" spans="1:37" s="21" customFormat="1" ht="14.25" customHeight="1" x14ac:dyDescent="0.2">
      <c r="A10" s="93">
        <v>1</v>
      </c>
      <c r="B10" s="15" t="s">
        <v>64</v>
      </c>
      <c r="C10" s="15" t="s">
        <v>56</v>
      </c>
      <c r="D10" s="15" t="s">
        <v>65</v>
      </c>
      <c r="E10" s="15" t="s">
        <v>65</v>
      </c>
      <c r="F10" s="15" t="s">
        <v>64</v>
      </c>
      <c r="G10" s="15" t="s">
        <v>65</v>
      </c>
      <c r="H10" s="15" t="s">
        <v>66</v>
      </c>
      <c r="I10" s="15" t="s">
        <v>64</v>
      </c>
      <c r="J10" s="24" t="s">
        <v>18</v>
      </c>
      <c r="K10" s="16"/>
      <c r="L10" s="17"/>
      <c r="M10" s="17"/>
      <c r="N10" s="17"/>
      <c r="O10" s="17"/>
      <c r="P10" s="17">
        <f>P17+P23+P31+P34+P48+P11+P38+P44</f>
        <v>1978</v>
      </c>
      <c r="Q10" s="17">
        <f>Q17+Q23+Q31+Q34+Q48+Q11+Q38+Q44</f>
        <v>2321.8000000000002</v>
      </c>
      <c r="R10" s="17">
        <f>R17+R23+R31+R34+R48+R11+R38+R44</f>
        <v>1680.6999999999998</v>
      </c>
      <c r="S10" s="17">
        <f>S17+S23+S31+S34+S48+S11+S38+S44</f>
        <v>2120.8000000000002</v>
      </c>
      <c r="T10" s="17">
        <f>T17+T23+T31+T34+T48+T11+T38+T44</f>
        <v>2567.6999999999998</v>
      </c>
      <c r="U10" s="20"/>
      <c r="V10" s="20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</row>
    <row r="11" spans="1:37" s="21" customFormat="1" ht="16.5" customHeight="1" x14ac:dyDescent="0.2">
      <c r="A11" s="94">
        <v>2</v>
      </c>
      <c r="B11" s="15" t="s">
        <v>67</v>
      </c>
      <c r="C11" s="15" t="s">
        <v>56</v>
      </c>
      <c r="D11" s="15" t="s">
        <v>68</v>
      </c>
      <c r="E11" s="15" t="s">
        <v>69</v>
      </c>
      <c r="F11" s="15" t="s">
        <v>64</v>
      </c>
      <c r="G11" s="15" t="s">
        <v>68</v>
      </c>
      <c r="H11" s="15" t="s">
        <v>66</v>
      </c>
      <c r="I11" s="15" t="s">
        <v>64</v>
      </c>
      <c r="J11" s="24" t="s">
        <v>20</v>
      </c>
      <c r="K11" s="24" t="s">
        <v>182</v>
      </c>
      <c r="L11" s="17">
        <v>2</v>
      </c>
      <c r="M11" s="17">
        <v>2</v>
      </c>
      <c r="N11" s="17">
        <v>2</v>
      </c>
      <c r="O11" s="17">
        <v>2</v>
      </c>
      <c r="P11" s="17">
        <f>P12+P14+P13</f>
        <v>386.8</v>
      </c>
      <c r="Q11" s="17">
        <f t="shared" ref="Q11:T11" si="0">Q12+Q14+Q13</f>
        <v>627.4</v>
      </c>
      <c r="R11" s="17">
        <f t="shared" si="0"/>
        <v>667.5</v>
      </c>
      <c r="S11" s="17">
        <f t="shared" si="0"/>
        <v>699.7</v>
      </c>
      <c r="T11" s="17">
        <f t="shared" si="0"/>
        <v>732.4</v>
      </c>
      <c r="U11" s="20"/>
      <c r="V11" s="20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</row>
    <row r="12" spans="1:37" s="21" customFormat="1" ht="50.25" customHeight="1" x14ac:dyDescent="0.2">
      <c r="A12" s="93">
        <v>3</v>
      </c>
      <c r="B12" s="15" t="s">
        <v>67</v>
      </c>
      <c r="C12" s="15" t="s">
        <v>56</v>
      </c>
      <c r="D12" s="15" t="s">
        <v>68</v>
      </c>
      <c r="E12" s="15" t="s">
        <v>69</v>
      </c>
      <c r="F12" s="15" t="s">
        <v>71</v>
      </c>
      <c r="G12" s="15" t="s">
        <v>68</v>
      </c>
      <c r="H12" s="15" t="s">
        <v>66</v>
      </c>
      <c r="I12" s="15" t="s">
        <v>70</v>
      </c>
      <c r="J12" s="24" t="s">
        <v>21</v>
      </c>
      <c r="K12" s="24" t="s">
        <v>182</v>
      </c>
      <c r="L12" s="17">
        <v>2</v>
      </c>
      <c r="M12" s="17">
        <v>2</v>
      </c>
      <c r="N12" s="17">
        <v>2</v>
      </c>
      <c r="O12" s="17">
        <v>2</v>
      </c>
      <c r="P12" s="17">
        <v>386</v>
      </c>
      <c r="Q12" s="17">
        <v>625.4</v>
      </c>
      <c r="R12" s="50">
        <v>667</v>
      </c>
      <c r="S12" s="51">
        <v>699</v>
      </c>
      <c r="T12" s="51">
        <v>731.4</v>
      </c>
      <c r="U12" s="20"/>
      <c r="V12" s="20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</row>
    <row r="13" spans="1:37" s="21" customFormat="1" ht="50.25" customHeight="1" x14ac:dyDescent="0.2">
      <c r="A13" s="93"/>
      <c r="B13" s="15" t="s">
        <v>67</v>
      </c>
      <c r="C13" s="15" t="s">
        <v>56</v>
      </c>
      <c r="D13" s="15" t="s">
        <v>68</v>
      </c>
      <c r="E13" s="15" t="s">
        <v>69</v>
      </c>
      <c r="F13" s="15" t="s">
        <v>74</v>
      </c>
      <c r="G13" s="15" t="s">
        <v>68</v>
      </c>
      <c r="H13" s="15" t="s">
        <v>66</v>
      </c>
      <c r="I13" s="15" t="s">
        <v>70</v>
      </c>
      <c r="J13" s="24" t="s">
        <v>213</v>
      </c>
      <c r="K13" s="24" t="s">
        <v>182</v>
      </c>
      <c r="L13" s="17">
        <v>2</v>
      </c>
      <c r="M13" s="17">
        <v>2</v>
      </c>
      <c r="N13" s="17">
        <v>2</v>
      </c>
      <c r="O13" s="17">
        <v>2</v>
      </c>
      <c r="P13" s="17">
        <v>0.7</v>
      </c>
      <c r="Q13" s="17">
        <v>0</v>
      </c>
      <c r="R13" s="50">
        <v>0</v>
      </c>
      <c r="S13" s="51">
        <v>0</v>
      </c>
      <c r="T13" s="51">
        <v>0</v>
      </c>
      <c r="U13" s="20"/>
      <c r="V13" s="20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</row>
    <row r="14" spans="1:37" s="21" customFormat="1" ht="51.75" customHeight="1" x14ac:dyDescent="0.2">
      <c r="A14" s="94">
        <v>4</v>
      </c>
      <c r="B14" s="15" t="s">
        <v>67</v>
      </c>
      <c r="C14" s="15" t="s">
        <v>56</v>
      </c>
      <c r="D14" s="15" t="s">
        <v>68</v>
      </c>
      <c r="E14" s="15" t="s">
        <v>69</v>
      </c>
      <c r="F14" s="15" t="s">
        <v>197</v>
      </c>
      <c r="G14" s="15" t="s">
        <v>68</v>
      </c>
      <c r="H14" s="15" t="s">
        <v>66</v>
      </c>
      <c r="I14" s="15" t="s">
        <v>70</v>
      </c>
      <c r="J14" s="77" t="s">
        <v>198</v>
      </c>
      <c r="K14" s="24" t="s">
        <v>19</v>
      </c>
      <c r="L14" s="17">
        <v>15</v>
      </c>
      <c r="M14" s="17">
        <v>15</v>
      </c>
      <c r="N14" s="17">
        <v>15</v>
      </c>
      <c r="O14" s="17">
        <v>15</v>
      </c>
      <c r="P14" s="17">
        <v>0.1</v>
      </c>
      <c r="Q14" s="17">
        <v>2</v>
      </c>
      <c r="R14" s="17">
        <v>0.5</v>
      </c>
      <c r="S14" s="17">
        <v>0.7</v>
      </c>
      <c r="T14" s="17">
        <v>1</v>
      </c>
      <c r="U14" s="20"/>
      <c r="V14" s="20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</row>
    <row r="15" spans="1:37" s="21" customFormat="1" ht="15.75" hidden="1" customHeight="1" x14ac:dyDescent="0.2">
      <c r="A15" s="93">
        <v>5</v>
      </c>
      <c r="B15" s="15" t="s">
        <v>67</v>
      </c>
      <c r="C15" s="15" t="s">
        <v>56</v>
      </c>
      <c r="D15" s="15" t="s">
        <v>68</v>
      </c>
      <c r="E15" s="15" t="s">
        <v>69</v>
      </c>
      <c r="F15" s="15" t="s">
        <v>74</v>
      </c>
      <c r="G15" s="15" t="s">
        <v>68</v>
      </c>
      <c r="H15" s="15" t="s">
        <v>66</v>
      </c>
      <c r="I15" s="15" t="s">
        <v>70</v>
      </c>
      <c r="J15" s="24" t="s">
        <v>75</v>
      </c>
      <c r="K15" s="16" t="s">
        <v>19</v>
      </c>
      <c r="L15" s="17">
        <v>10</v>
      </c>
      <c r="M15" s="17">
        <v>10</v>
      </c>
      <c r="N15" s="17">
        <v>10</v>
      </c>
      <c r="O15" s="17">
        <v>10</v>
      </c>
      <c r="P15" s="17">
        <v>852854.6</v>
      </c>
      <c r="Q15" s="17">
        <v>852854.6</v>
      </c>
      <c r="R15" s="17">
        <v>362077.2</v>
      </c>
      <c r="S15" s="17">
        <v>377389.9</v>
      </c>
      <c r="T15" s="17">
        <v>392057.5</v>
      </c>
      <c r="U15" s="20"/>
      <c r="V15" s="20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</row>
    <row r="16" spans="1:37" s="21" customFormat="1" ht="0.75" hidden="1" customHeight="1" x14ac:dyDescent="0.2">
      <c r="A16" s="94">
        <v>6</v>
      </c>
      <c r="B16" s="15" t="s">
        <v>67</v>
      </c>
      <c r="C16" s="15" t="s">
        <v>56</v>
      </c>
      <c r="D16" s="15" t="s">
        <v>68</v>
      </c>
      <c r="E16" s="15" t="s">
        <v>69</v>
      </c>
      <c r="F16" s="15" t="s">
        <v>76</v>
      </c>
      <c r="G16" s="15" t="s">
        <v>68</v>
      </c>
      <c r="H16" s="15" t="s">
        <v>66</v>
      </c>
      <c r="I16" s="15" t="s">
        <v>70</v>
      </c>
      <c r="J16" s="24" t="s">
        <v>77</v>
      </c>
      <c r="K16" s="16" t="s">
        <v>19</v>
      </c>
      <c r="L16" s="17">
        <v>10</v>
      </c>
      <c r="M16" s="17">
        <v>10</v>
      </c>
      <c r="N16" s="17">
        <v>10</v>
      </c>
      <c r="O16" s="17">
        <v>10</v>
      </c>
      <c r="P16" s="17">
        <v>213095.3</v>
      </c>
      <c r="Q16" s="17">
        <v>213095.3</v>
      </c>
      <c r="R16" s="17">
        <v>366194.5</v>
      </c>
      <c r="S16" s="17">
        <v>380842.3</v>
      </c>
      <c r="T16" s="17">
        <v>396075.7</v>
      </c>
      <c r="U16" s="20"/>
      <c r="V16" s="20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</row>
    <row r="17" spans="1:37" s="21" customFormat="1" ht="26.25" customHeight="1" x14ac:dyDescent="0.2">
      <c r="A17" s="93">
        <v>7</v>
      </c>
      <c r="B17" s="15" t="s">
        <v>64</v>
      </c>
      <c r="C17" s="15" t="s">
        <v>56</v>
      </c>
      <c r="D17" s="15" t="s">
        <v>78</v>
      </c>
      <c r="E17" s="15" t="s">
        <v>65</v>
      </c>
      <c r="F17" s="15" t="s">
        <v>64</v>
      </c>
      <c r="G17" s="15" t="s">
        <v>65</v>
      </c>
      <c r="H17" s="15" t="s">
        <v>66</v>
      </c>
      <c r="I17" s="15" t="s">
        <v>64</v>
      </c>
      <c r="J17" s="24" t="s">
        <v>22</v>
      </c>
      <c r="K17" s="24" t="s">
        <v>183</v>
      </c>
      <c r="L17" s="17">
        <v>10</v>
      </c>
      <c r="M17" s="17">
        <v>20</v>
      </c>
      <c r="N17" s="17">
        <v>2</v>
      </c>
      <c r="O17" s="17">
        <v>20</v>
      </c>
      <c r="P17" s="17">
        <f>P18</f>
        <v>462.40000000000003</v>
      </c>
      <c r="Q17" s="17">
        <f>Q18</f>
        <v>537.40000000000009</v>
      </c>
      <c r="R17" s="17">
        <f t="shared" ref="R17:T17" si="1">R18</f>
        <v>562.59999999999991</v>
      </c>
      <c r="S17" s="17">
        <f t="shared" si="1"/>
        <v>594.79999999999995</v>
      </c>
      <c r="T17" s="17">
        <f t="shared" si="1"/>
        <v>629.9</v>
      </c>
      <c r="U17" s="20"/>
      <c r="V17" s="20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</row>
    <row r="18" spans="1:37" s="21" customFormat="1" ht="15" customHeight="1" x14ac:dyDescent="0.2">
      <c r="A18" s="94">
        <v>8</v>
      </c>
      <c r="B18" s="15" t="s">
        <v>79</v>
      </c>
      <c r="C18" s="15" t="s">
        <v>56</v>
      </c>
      <c r="D18" s="15" t="s">
        <v>78</v>
      </c>
      <c r="E18" s="15" t="s">
        <v>69</v>
      </c>
      <c r="F18" s="15" t="s">
        <v>64</v>
      </c>
      <c r="G18" s="15" t="s">
        <v>68</v>
      </c>
      <c r="H18" s="15" t="s">
        <v>66</v>
      </c>
      <c r="I18" s="15" t="s">
        <v>70</v>
      </c>
      <c r="J18" s="24" t="s">
        <v>24</v>
      </c>
      <c r="K18" s="24" t="s">
        <v>183</v>
      </c>
      <c r="L18" s="17">
        <v>10</v>
      </c>
      <c r="M18" s="17">
        <v>20</v>
      </c>
      <c r="N18" s="17">
        <v>20</v>
      </c>
      <c r="O18" s="17">
        <v>20</v>
      </c>
      <c r="P18" s="17">
        <f>P19+P20+P21+P22</f>
        <v>462.40000000000003</v>
      </c>
      <c r="Q18" s="17">
        <f>Q19+Q20+Q21+Q22</f>
        <v>537.40000000000009</v>
      </c>
      <c r="R18" s="17">
        <f>R19+R20+R21+R22</f>
        <v>562.59999999999991</v>
      </c>
      <c r="S18" s="17">
        <f>S19+S20+S21+S22</f>
        <v>594.79999999999995</v>
      </c>
      <c r="T18" s="17">
        <f>T19+T20+T21+T22</f>
        <v>629.9</v>
      </c>
      <c r="U18" s="20"/>
      <c r="V18" s="20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</row>
    <row r="19" spans="1:37" s="21" customFormat="1" ht="51" x14ac:dyDescent="0.2">
      <c r="A19" s="93">
        <v>9</v>
      </c>
      <c r="B19" s="15" t="s">
        <v>79</v>
      </c>
      <c r="C19" s="15" t="s">
        <v>56</v>
      </c>
      <c r="D19" s="15" t="s">
        <v>78</v>
      </c>
      <c r="E19" s="15" t="s">
        <v>69</v>
      </c>
      <c r="F19" s="15" t="s">
        <v>80</v>
      </c>
      <c r="G19" s="15" t="s">
        <v>68</v>
      </c>
      <c r="H19" s="15" t="s">
        <v>66</v>
      </c>
      <c r="I19" s="15" t="s">
        <v>70</v>
      </c>
      <c r="J19" s="24" t="s">
        <v>25</v>
      </c>
      <c r="K19" s="24" t="s">
        <v>183</v>
      </c>
      <c r="L19" s="17">
        <v>10</v>
      </c>
      <c r="M19" s="17">
        <v>20</v>
      </c>
      <c r="N19" s="17">
        <v>20</v>
      </c>
      <c r="O19" s="17">
        <v>20</v>
      </c>
      <c r="P19" s="17">
        <v>226.1</v>
      </c>
      <c r="Q19" s="17">
        <v>243</v>
      </c>
      <c r="R19" s="50">
        <v>266.39999999999998</v>
      </c>
      <c r="S19" s="50">
        <v>283.8</v>
      </c>
      <c r="T19" s="50">
        <v>301.3</v>
      </c>
      <c r="U19" s="20"/>
      <c r="V19" s="20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</row>
    <row r="20" spans="1:37" s="21" customFormat="1" ht="52.5" customHeight="1" x14ac:dyDescent="0.2">
      <c r="A20" s="94">
        <v>10</v>
      </c>
      <c r="B20" s="15" t="s">
        <v>79</v>
      </c>
      <c r="C20" s="15" t="s">
        <v>56</v>
      </c>
      <c r="D20" s="15" t="s">
        <v>78</v>
      </c>
      <c r="E20" s="15" t="s">
        <v>69</v>
      </c>
      <c r="F20" s="15" t="s">
        <v>81</v>
      </c>
      <c r="G20" s="15" t="s">
        <v>68</v>
      </c>
      <c r="H20" s="15" t="s">
        <v>66</v>
      </c>
      <c r="I20" s="15" t="s">
        <v>70</v>
      </c>
      <c r="J20" s="24" t="s">
        <v>26</v>
      </c>
      <c r="K20" s="24" t="s">
        <v>183</v>
      </c>
      <c r="L20" s="17">
        <v>10</v>
      </c>
      <c r="M20" s="17">
        <v>20</v>
      </c>
      <c r="N20" s="17">
        <v>20</v>
      </c>
      <c r="O20" s="17">
        <v>20</v>
      </c>
      <c r="P20" s="17">
        <v>1.3</v>
      </c>
      <c r="Q20" s="17">
        <v>1.3</v>
      </c>
      <c r="R20" s="50">
        <v>1.9</v>
      </c>
      <c r="S20" s="50">
        <v>1.9</v>
      </c>
      <c r="T20" s="50">
        <v>2</v>
      </c>
      <c r="U20" s="20"/>
      <c r="V20" s="20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</row>
    <row r="21" spans="1:37" s="21" customFormat="1" ht="51" x14ac:dyDescent="0.2">
      <c r="A21" s="93">
        <v>11</v>
      </c>
      <c r="B21" s="15" t="s">
        <v>79</v>
      </c>
      <c r="C21" s="15" t="s">
        <v>56</v>
      </c>
      <c r="D21" s="15" t="s">
        <v>78</v>
      </c>
      <c r="E21" s="15" t="s">
        <v>69</v>
      </c>
      <c r="F21" s="15" t="s">
        <v>82</v>
      </c>
      <c r="G21" s="15" t="s">
        <v>68</v>
      </c>
      <c r="H21" s="15" t="s">
        <v>66</v>
      </c>
      <c r="I21" s="15" t="s">
        <v>70</v>
      </c>
      <c r="J21" s="24" t="s">
        <v>27</v>
      </c>
      <c r="K21" s="24" t="s">
        <v>183</v>
      </c>
      <c r="L21" s="17">
        <v>10</v>
      </c>
      <c r="M21" s="17">
        <v>20</v>
      </c>
      <c r="N21" s="17">
        <v>20</v>
      </c>
      <c r="O21" s="17">
        <v>20</v>
      </c>
      <c r="P21" s="17">
        <v>260.2</v>
      </c>
      <c r="Q21" s="17">
        <v>323.60000000000002</v>
      </c>
      <c r="R21" s="50">
        <v>329.4</v>
      </c>
      <c r="S21" s="50">
        <v>346.3</v>
      </c>
      <c r="T21" s="50">
        <v>363.7</v>
      </c>
      <c r="U21" s="20"/>
      <c r="V21" s="20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</row>
    <row r="22" spans="1:37" s="21" customFormat="1" ht="54.75" customHeight="1" x14ac:dyDescent="0.2">
      <c r="A22" s="94">
        <v>12</v>
      </c>
      <c r="B22" s="15" t="s">
        <v>79</v>
      </c>
      <c r="C22" s="15" t="s">
        <v>56</v>
      </c>
      <c r="D22" s="15" t="s">
        <v>78</v>
      </c>
      <c r="E22" s="15" t="s">
        <v>69</v>
      </c>
      <c r="F22" s="15" t="s">
        <v>83</v>
      </c>
      <c r="G22" s="15" t="s">
        <v>68</v>
      </c>
      <c r="H22" s="15" t="s">
        <v>66</v>
      </c>
      <c r="I22" s="15" t="s">
        <v>70</v>
      </c>
      <c r="J22" s="24" t="s">
        <v>28</v>
      </c>
      <c r="K22" s="24" t="s">
        <v>183</v>
      </c>
      <c r="L22" s="17">
        <v>10</v>
      </c>
      <c r="M22" s="17">
        <v>20</v>
      </c>
      <c r="N22" s="17">
        <v>20</v>
      </c>
      <c r="O22" s="17">
        <v>20</v>
      </c>
      <c r="P22" s="17">
        <v>-25.2</v>
      </c>
      <c r="Q22" s="17">
        <v>-30.5</v>
      </c>
      <c r="R22" s="50">
        <v>-35.1</v>
      </c>
      <c r="S22" s="50">
        <v>-37.200000000000003</v>
      </c>
      <c r="T22" s="50">
        <v>-37.1</v>
      </c>
      <c r="U22" s="20"/>
      <c r="V22" s="20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</row>
    <row r="23" spans="1:37" s="21" customFormat="1" ht="14.25" customHeight="1" x14ac:dyDescent="0.2">
      <c r="A23" s="93">
        <v>13</v>
      </c>
      <c r="B23" s="15" t="s">
        <v>67</v>
      </c>
      <c r="C23" s="15" t="s">
        <v>56</v>
      </c>
      <c r="D23" s="15" t="s">
        <v>84</v>
      </c>
      <c r="E23" s="15" t="s">
        <v>65</v>
      </c>
      <c r="F23" s="15" t="s">
        <v>64</v>
      </c>
      <c r="G23" s="15" t="s">
        <v>65</v>
      </c>
      <c r="H23" s="15" t="s">
        <v>66</v>
      </c>
      <c r="I23" s="15" t="s">
        <v>64</v>
      </c>
      <c r="J23" s="24" t="s">
        <v>29</v>
      </c>
      <c r="K23" s="24" t="s">
        <v>182</v>
      </c>
      <c r="L23" s="17">
        <v>100</v>
      </c>
      <c r="M23" s="17">
        <v>100</v>
      </c>
      <c r="N23" s="17">
        <v>100</v>
      </c>
      <c r="O23" s="17">
        <v>100</v>
      </c>
      <c r="P23" s="17">
        <f>P24+P26</f>
        <v>140.70000000000002</v>
      </c>
      <c r="Q23" s="17">
        <f>Q24+Q26</f>
        <v>243.7</v>
      </c>
      <c r="R23" s="17">
        <f>R24+R26</f>
        <v>291.8</v>
      </c>
      <c r="S23" s="17">
        <f>S24+S26</f>
        <v>297</v>
      </c>
      <c r="T23" s="17">
        <f>T24+T26</f>
        <v>302.10000000000002</v>
      </c>
      <c r="U23" s="20"/>
      <c r="V23" s="20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</row>
    <row r="24" spans="1:37" s="21" customFormat="1" ht="14.25" customHeight="1" x14ac:dyDescent="0.2">
      <c r="A24" s="94">
        <v>14</v>
      </c>
      <c r="B24" s="15" t="s">
        <v>67</v>
      </c>
      <c r="C24" s="15" t="s">
        <v>56</v>
      </c>
      <c r="D24" s="15" t="s">
        <v>84</v>
      </c>
      <c r="E24" s="15" t="s">
        <v>68</v>
      </c>
      <c r="F24" s="15" t="s">
        <v>64</v>
      </c>
      <c r="G24" s="15" t="s">
        <v>65</v>
      </c>
      <c r="H24" s="15" t="s">
        <v>66</v>
      </c>
      <c r="I24" s="15" t="s">
        <v>64</v>
      </c>
      <c r="J24" s="24" t="s">
        <v>30</v>
      </c>
      <c r="K24" s="24" t="s">
        <v>182</v>
      </c>
      <c r="L24" s="17">
        <v>100</v>
      </c>
      <c r="M24" s="17">
        <v>100</v>
      </c>
      <c r="N24" s="17">
        <v>100</v>
      </c>
      <c r="O24" s="17">
        <v>100</v>
      </c>
      <c r="P24" s="17">
        <f>P25</f>
        <v>8.3000000000000007</v>
      </c>
      <c r="Q24" s="17">
        <f>Q25</f>
        <v>97.5</v>
      </c>
      <c r="R24" s="17">
        <f>R25</f>
        <v>72.8</v>
      </c>
      <c r="S24" s="17">
        <f t="shared" ref="S24:T24" si="2">S25</f>
        <v>76.8</v>
      </c>
      <c r="T24" s="17">
        <f t="shared" si="2"/>
        <v>80.8</v>
      </c>
      <c r="U24" s="20"/>
      <c r="V24" s="20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</row>
    <row r="25" spans="1:37" s="21" customFormat="1" ht="28.5" customHeight="1" x14ac:dyDescent="0.2">
      <c r="A25" s="93">
        <v>15</v>
      </c>
      <c r="B25" s="15" t="s">
        <v>67</v>
      </c>
      <c r="C25" s="15" t="s">
        <v>56</v>
      </c>
      <c r="D25" s="15" t="s">
        <v>84</v>
      </c>
      <c r="E25" s="15" t="s">
        <v>68</v>
      </c>
      <c r="F25" s="15" t="s">
        <v>74</v>
      </c>
      <c r="G25" s="15" t="s">
        <v>85</v>
      </c>
      <c r="H25" s="15" t="s">
        <v>66</v>
      </c>
      <c r="I25" s="15" t="s">
        <v>70</v>
      </c>
      <c r="J25" s="24" t="s">
        <v>31</v>
      </c>
      <c r="K25" s="24" t="s">
        <v>182</v>
      </c>
      <c r="L25" s="17">
        <v>100</v>
      </c>
      <c r="M25" s="17">
        <v>100</v>
      </c>
      <c r="N25" s="17">
        <v>100</v>
      </c>
      <c r="O25" s="17">
        <v>100</v>
      </c>
      <c r="P25" s="17">
        <v>8.3000000000000007</v>
      </c>
      <c r="Q25" s="17">
        <v>97.5</v>
      </c>
      <c r="R25" s="50">
        <v>72.8</v>
      </c>
      <c r="S25" s="50">
        <v>76.8</v>
      </c>
      <c r="T25" s="50">
        <v>80.8</v>
      </c>
      <c r="U25" s="20"/>
      <c r="V25" s="20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</row>
    <row r="26" spans="1:37" s="21" customFormat="1" ht="14.25" customHeight="1" x14ac:dyDescent="0.2">
      <c r="A26" s="94">
        <v>16</v>
      </c>
      <c r="B26" s="15" t="s">
        <v>67</v>
      </c>
      <c r="C26" s="15" t="s">
        <v>56</v>
      </c>
      <c r="D26" s="15" t="s">
        <v>84</v>
      </c>
      <c r="E26" s="15" t="s">
        <v>84</v>
      </c>
      <c r="F26" s="15" t="s">
        <v>64</v>
      </c>
      <c r="G26" s="15" t="s">
        <v>65</v>
      </c>
      <c r="H26" s="15" t="s">
        <v>66</v>
      </c>
      <c r="I26" s="15" t="s">
        <v>70</v>
      </c>
      <c r="J26" s="24" t="s">
        <v>32</v>
      </c>
      <c r="K26" s="24" t="s">
        <v>182</v>
      </c>
      <c r="L26" s="17">
        <v>100</v>
      </c>
      <c r="M26" s="17">
        <v>100</v>
      </c>
      <c r="N26" s="17">
        <v>100</v>
      </c>
      <c r="O26" s="17">
        <v>100</v>
      </c>
      <c r="P26" s="17">
        <f t="shared" ref="P26:T26" si="3">P27+P29</f>
        <v>132.4</v>
      </c>
      <c r="Q26" s="17">
        <f t="shared" si="3"/>
        <v>146.19999999999999</v>
      </c>
      <c r="R26" s="17">
        <f t="shared" si="3"/>
        <v>219</v>
      </c>
      <c r="S26" s="17">
        <f t="shared" si="3"/>
        <v>220.2</v>
      </c>
      <c r="T26" s="17">
        <f t="shared" si="3"/>
        <v>221.3</v>
      </c>
      <c r="U26" s="20"/>
      <c r="V26" s="20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</row>
    <row r="27" spans="1:37" s="21" customFormat="1" ht="14.25" customHeight="1" x14ac:dyDescent="0.2">
      <c r="A27" s="93">
        <v>17</v>
      </c>
      <c r="B27" s="15" t="s">
        <v>67</v>
      </c>
      <c r="C27" s="15" t="s">
        <v>56</v>
      </c>
      <c r="D27" s="15" t="s">
        <v>84</v>
      </c>
      <c r="E27" s="15" t="s">
        <v>84</v>
      </c>
      <c r="F27" s="15" t="s">
        <v>74</v>
      </c>
      <c r="G27" s="15" t="s">
        <v>65</v>
      </c>
      <c r="H27" s="15" t="s">
        <v>66</v>
      </c>
      <c r="I27" s="15" t="s">
        <v>70</v>
      </c>
      <c r="J27" s="24" t="s">
        <v>33</v>
      </c>
      <c r="K27" s="24" t="s">
        <v>182</v>
      </c>
      <c r="L27" s="17">
        <v>100</v>
      </c>
      <c r="M27" s="17">
        <v>100</v>
      </c>
      <c r="N27" s="17">
        <v>100</v>
      </c>
      <c r="O27" s="17">
        <v>100</v>
      </c>
      <c r="P27" s="17">
        <f>P28</f>
        <v>122</v>
      </c>
      <c r="Q27" s="17">
        <f>Q28</f>
        <v>126.7</v>
      </c>
      <c r="R27" s="17">
        <f>R28</f>
        <v>196.5</v>
      </c>
      <c r="S27" s="17">
        <f>S28</f>
        <v>197.2</v>
      </c>
      <c r="T27" s="17">
        <f>T28</f>
        <v>198.3</v>
      </c>
      <c r="U27" s="20"/>
      <c r="V27" s="20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</row>
    <row r="28" spans="1:37" s="21" customFormat="1" ht="25.5" x14ac:dyDescent="0.2">
      <c r="A28" s="94">
        <v>18</v>
      </c>
      <c r="B28" s="15" t="s">
        <v>67</v>
      </c>
      <c r="C28" s="15" t="s">
        <v>56</v>
      </c>
      <c r="D28" s="15" t="s">
        <v>84</v>
      </c>
      <c r="E28" s="15" t="s">
        <v>84</v>
      </c>
      <c r="F28" s="15" t="s">
        <v>86</v>
      </c>
      <c r="G28" s="15" t="s">
        <v>85</v>
      </c>
      <c r="H28" s="15" t="s">
        <v>66</v>
      </c>
      <c r="I28" s="15" t="s">
        <v>70</v>
      </c>
      <c r="J28" s="24" t="s">
        <v>34</v>
      </c>
      <c r="K28" s="24" t="s">
        <v>182</v>
      </c>
      <c r="L28" s="17">
        <v>100</v>
      </c>
      <c r="M28" s="17">
        <v>100</v>
      </c>
      <c r="N28" s="17">
        <v>100</v>
      </c>
      <c r="O28" s="17">
        <v>100</v>
      </c>
      <c r="P28" s="17">
        <v>122</v>
      </c>
      <c r="Q28" s="17">
        <v>126.7</v>
      </c>
      <c r="R28" s="52">
        <v>196.5</v>
      </c>
      <c r="S28" s="52">
        <v>197.2</v>
      </c>
      <c r="T28" s="52">
        <v>198.3</v>
      </c>
      <c r="U28" s="20"/>
      <c r="V28" s="20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</row>
    <row r="29" spans="1:37" s="21" customFormat="1" ht="12.75" x14ac:dyDescent="0.2">
      <c r="A29" s="93">
        <v>19</v>
      </c>
      <c r="B29" s="15" t="s">
        <v>67</v>
      </c>
      <c r="C29" s="15" t="s">
        <v>56</v>
      </c>
      <c r="D29" s="15" t="s">
        <v>84</v>
      </c>
      <c r="E29" s="15" t="s">
        <v>84</v>
      </c>
      <c r="F29" s="15" t="s">
        <v>76</v>
      </c>
      <c r="G29" s="15" t="s">
        <v>65</v>
      </c>
      <c r="H29" s="15" t="s">
        <v>66</v>
      </c>
      <c r="I29" s="15" t="s">
        <v>70</v>
      </c>
      <c r="J29" s="24" t="s">
        <v>35</v>
      </c>
      <c r="K29" s="24" t="s">
        <v>182</v>
      </c>
      <c r="L29" s="17">
        <v>100</v>
      </c>
      <c r="M29" s="17">
        <v>100</v>
      </c>
      <c r="N29" s="17">
        <v>100</v>
      </c>
      <c r="O29" s="17">
        <v>100</v>
      </c>
      <c r="P29" s="17">
        <f>P30</f>
        <v>10.4</v>
      </c>
      <c r="Q29" s="17">
        <f>Q30</f>
        <v>19.5</v>
      </c>
      <c r="R29" s="17">
        <f>R30</f>
        <v>22.5</v>
      </c>
      <c r="S29" s="17">
        <f t="shared" ref="S29:T29" si="4">S30</f>
        <v>23</v>
      </c>
      <c r="T29" s="17">
        <f t="shared" si="4"/>
        <v>23</v>
      </c>
      <c r="U29" s="20"/>
      <c r="V29" s="20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</row>
    <row r="30" spans="1:37" s="21" customFormat="1" ht="25.5" x14ac:dyDescent="0.2">
      <c r="A30" s="94">
        <v>20</v>
      </c>
      <c r="B30" s="15" t="s">
        <v>67</v>
      </c>
      <c r="C30" s="15" t="s">
        <v>56</v>
      </c>
      <c r="D30" s="15" t="s">
        <v>84</v>
      </c>
      <c r="E30" s="15" t="s">
        <v>84</v>
      </c>
      <c r="F30" s="15" t="s">
        <v>87</v>
      </c>
      <c r="G30" s="15" t="s">
        <v>85</v>
      </c>
      <c r="H30" s="15" t="s">
        <v>66</v>
      </c>
      <c r="I30" s="15" t="s">
        <v>70</v>
      </c>
      <c r="J30" s="24" t="s">
        <v>36</v>
      </c>
      <c r="K30" s="24" t="s">
        <v>182</v>
      </c>
      <c r="L30" s="17">
        <v>100</v>
      </c>
      <c r="M30" s="17">
        <v>100</v>
      </c>
      <c r="N30" s="17">
        <v>100</v>
      </c>
      <c r="O30" s="17">
        <v>100</v>
      </c>
      <c r="P30" s="17">
        <v>10.4</v>
      </c>
      <c r="Q30" s="17">
        <v>19.5</v>
      </c>
      <c r="R30" s="52">
        <v>22.5</v>
      </c>
      <c r="S30" s="52">
        <v>23</v>
      </c>
      <c r="T30" s="52">
        <v>23</v>
      </c>
      <c r="U30" s="20"/>
      <c r="V30" s="20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</row>
    <row r="31" spans="1:37" s="21" customFormat="1" ht="16.5" customHeight="1" x14ac:dyDescent="0.2">
      <c r="A31" s="93">
        <v>21</v>
      </c>
      <c r="B31" s="15" t="s">
        <v>113</v>
      </c>
      <c r="C31" s="15" t="s">
        <v>56</v>
      </c>
      <c r="D31" s="15" t="s">
        <v>88</v>
      </c>
      <c r="E31" s="15" t="s">
        <v>65</v>
      </c>
      <c r="F31" s="15" t="s">
        <v>64</v>
      </c>
      <c r="G31" s="15" t="s">
        <v>65</v>
      </c>
      <c r="H31" s="15" t="s">
        <v>66</v>
      </c>
      <c r="I31" s="15" t="s">
        <v>64</v>
      </c>
      <c r="J31" s="24" t="s">
        <v>37</v>
      </c>
      <c r="K31" s="24" t="s">
        <v>112</v>
      </c>
      <c r="L31" s="17">
        <v>100</v>
      </c>
      <c r="M31" s="17">
        <v>100</v>
      </c>
      <c r="N31" s="17">
        <v>100</v>
      </c>
      <c r="O31" s="17">
        <v>100</v>
      </c>
      <c r="P31" s="17">
        <f t="shared" ref="P31:T32" si="5">P32</f>
        <v>10.3</v>
      </c>
      <c r="Q31" s="17">
        <f t="shared" si="5"/>
        <v>15</v>
      </c>
      <c r="R31" s="17">
        <f t="shared" si="5"/>
        <v>15</v>
      </c>
      <c r="S31" s="17">
        <f t="shared" si="5"/>
        <v>15</v>
      </c>
      <c r="T31" s="17">
        <f t="shared" si="5"/>
        <v>15</v>
      </c>
      <c r="U31" s="20"/>
      <c r="V31" s="20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</row>
    <row r="32" spans="1:37" s="21" customFormat="1" ht="26.25" customHeight="1" x14ac:dyDescent="0.2">
      <c r="A32" s="94">
        <v>22</v>
      </c>
      <c r="B32" s="15" t="s">
        <v>113</v>
      </c>
      <c r="C32" s="15" t="s">
        <v>56</v>
      </c>
      <c r="D32" s="15" t="s">
        <v>88</v>
      </c>
      <c r="E32" s="15" t="s">
        <v>89</v>
      </c>
      <c r="F32" s="15" t="s">
        <v>64</v>
      </c>
      <c r="G32" s="15" t="s">
        <v>65</v>
      </c>
      <c r="H32" s="15" t="s">
        <v>66</v>
      </c>
      <c r="I32" s="15" t="s">
        <v>70</v>
      </c>
      <c r="J32" s="24" t="s">
        <v>38</v>
      </c>
      <c r="K32" s="24" t="s">
        <v>112</v>
      </c>
      <c r="L32" s="17">
        <v>100</v>
      </c>
      <c r="M32" s="17">
        <v>100</v>
      </c>
      <c r="N32" s="17">
        <v>100</v>
      </c>
      <c r="O32" s="17">
        <v>100</v>
      </c>
      <c r="P32" s="17">
        <f t="shared" si="5"/>
        <v>10.3</v>
      </c>
      <c r="Q32" s="17">
        <f t="shared" si="5"/>
        <v>15</v>
      </c>
      <c r="R32" s="17">
        <f t="shared" si="5"/>
        <v>15</v>
      </c>
      <c r="S32" s="17">
        <f t="shared" si="5"/>
        <v>15</v>
      </c>
      <c r="T32" s="17">
        <f t="shared" si="5"/>
        <v>15</v>
      </c>
      <c r="U32" s="20"/>
      <c r="V32" s="20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</row>
    <row r="33" spans="1:37" s="21" customFormat="1" ht="51" customHeight="1" x14ac:dyDescent="0.2">
      <c r="A33" s="93">
        <v>23</v>
      </c>
      <c r="B33" s="15" t="s">
        <v>113</v>
      </c>
      <c r="C33" s="15" t="s">
        <v>56</v>
      </c>
      <c r="D33" s="15" t="s">
        <v>88</v>
      </c>
      <c r="E33" s="15" t="s">
        <v>89</v>
      </c>
      <c r="F33" s="15" t="s">
        <v>72</v>
      </c>
      <c r="G33" s="15" t="s">
        <v>68</v>
      </c>
      <c r="H33" s="15" t="s">
        <v>66</v>
      </c>
      <c r="I33" s="15" t="s">
        <v>70</v>
      </c>
      <c r="J33" s="24" t="s">
        <v>39</v>
      </c>
      <c r="K33" s="24" t="s">
        <v>112</v>
      </c>
      <c r="L33" s="17">
        <v>100</v>
      </c>
      <c r="M33" s="17">
        <v>100</v>
      </c>
      <c r="N33" s="17">
        <v>100</v>
      </c>
      <c r="O33" s="17">
        <v>100</v>
      </c>
      <c r="P33" s="17">
        <v>10.3</v>
      </c>
      <c r="Q33" s="17">
        <v>15</v>
      </c>
      <c r="R33" s="50">
        <v>15</v>
      </c>
      <c r="S33" s="50">
        <v>15</v>
      </c>
      <c r="T33" s="50">
        <v>15</v>
      </c>
      <c r="U33" s="20"/>
      <c r="V33" s="20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</row>
    <row r="34" spans="1:37" s="21" customFormat="1" ht="26.25" customHeight="1" x14ac:dyDescent="0.2">
      <c r="A34" s="94">
        <v>24</v>
      </c>
      <c r="B34" s="15" t="s">
        <v>113</v>
      </c>
      <c r="C34" s="15" t="s">
        <v>56</v>
      </c>
      <c r="D34" s="15" t="s">
        <v>90</v>
      </c>
      <c r="E34" s="15" t="s">
        <v>65</v>
      </c>
      <c r="F34" s="15" t="s">
        <v>64</v>
      </c>
      <c r="G34" s="15" t="s">
        <v>65</v>
      </c>
      <c r="H34" s="15" t="s">
        <v>66</v>
      </c>
      <c r="I34" s="15" t="s">
        <v>64</v>
      </c>
      <c r="J34" s="78" t="s">
        <v>141</v>
      </c>
      <c r="K34" s="24" t="s">
        <v>112</v>
      </c>
      <c r="L34" s="17">
        <v>100</v>
      </c>
      <c r="M34" s="17">
        <v>100</v>
      </c>
      <c r="N34" s="17">
        <v>100</v>
      </c>
      <c r="O34" s="17">
        <v>100</v>
      </c>
      <c r="P34" s="17">
        <f>P35</f>
        <v>5.6</v>
      </c>
      <c r="Q34" s="17">
        <f t="shared" ref="Q34:T36" si="6">Q35</f>
        <v>27.1</v>
      </c>
      <c r="R34" s="17">
        <f t="shared" si="6"/>
        <v>23.2</v>
      </c>
      <c r="S34" s="17">
        <f t="shared" si="6"/>
        <v>23.2</v>
      </c>
      <c r="T34" s="17">
        <f t="shared" si="6"/>
        <v>23.2</v>
      </c>
      <c r="U34" s="20"/>
      <c r="V34" s="20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</row>
    <row r="35" spans="1:37" s="34" customFormat="1" ht="52.5" customHeight="1" x14ac:dyDescent="0.2">
      <c r="A35" s="93">
        <v>25</v>
      </c>
      <c r="B35" s="15" t="s">
        <v>113</v>
      </c>
      <c r="C35" s="15" t="s">
        <v>56</v>
      </c>
      <c r="D35" s="15" t="s">
        <v>90</v>
      </c>
      <c r="E35" s="15" t="s">
        <v>139</v>
      </c>
      <c r="F35" s="15" t="s">
        <v>64</v>
      </c>
      <c r="G35" s="15" t="s">
        <v>65</v>
      </c>
      <c r="H35" s="15" t="s">
        <v>66</v>
      </c>
      <c r="I35" s="15" t="s">
        <v>64</v>
      </c>
      <c r="J35" s="79" t="s">
        <v>137</v>
      </c>
      <c r="K35" s="24" t="s">
        <v>112</v>
      </c>
      <c r="L35" s="17">
        <v>100</v>
      </c>
      <c r="M35" s="17">
        <v>100</v>
      </c>
      <c r="N35" s="17">
        <v>100</v>
      </c>
      <c r="O35" s="17">
        <v>100</v>
      </c>
      <c r="P35" s="50">
        <f>P36</f>
        <v>5.6</v>
      </c>
      <c r="Q35" s="50">
        <f>Q36</f>
        <v>27.1</v>
      </c>
      <c r="R35" s="50">
        <f t="shared" si="6"/>
        <v>23.2</v>
      </c>
      <c r="S35" s="50">
        <f t="shared" si="6"/>
        <v>23.2</v>
      </c>
      <c r="T35" s="50">
        <f t="shared" si="6"/>
        <v>23.2</v>
      </c>
      <c r="U35" s="33"/>
      <c r="V35" s="33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</row>
    <row r="36" spans="1:37" s="34" customFormat="1" ht="52.5" customHeight="1" x14ac:dyDescent="0.2">
      <c r="A36" s="94">
        <v>26</v>
      </c>
      <c r="B36" s="15" t="s">
        <v>113</v>
      </c>
      <c r="C36" s="15" t="s">
        <v>56</v>
      </c>
      <c r="D36" s="15" t="s">
        <v>90</v>
      </c>
      <c r="E36" s="15" t="s">
        <v>139</v>
      </c>
      <c r="F36" s="15" t="s">
        <v>76</v>
      </c>
      <c r="G36" s="15" t="s">
        <v>65</v>
      </c>
      <c r="H36" s="15" t="s">
        <v>66</v>
      </c>
      <c r="I36" s="15" t="s">
        <v>93</v>
      </c>
      <c r="J36" s="79" t="s">
        <v>138</v>
      </c>
      <c r="K36" s="24" t="s">
        <v>112</v>
      </c>
      <c r="L36" s="17">
        <v>100</v>
      </c>
      <c r="M36" s="17">
        <v>100</v>
      </c>
      <c r="N36" s="17">
        <v>100</v>
      </c>
      <c r="O36" s="17">
        <v>100</v>
      </c>
      <c r="P36" s="50">
        <f>P37</f>
        <v>5.6</v>
      </c>
      <c r="Q36" s="50">
        <f>Q37</f>
        <v>27.1</v>
      </c>
      <c r="R36" s="50">
        <f t="shared" si="6"/>
        <v>23.2</v>
      </c>
      <c r="S36" s="50">
        <f t="shared" si="6"/>
        <v>23.2</v>
      </c>
      <c r="T36" s="50">
        <f t="shared" si="6"/>
        <v>23.2</v>
      </c>
      <c r="U36" s="33"/>
      <c r="V36" s="33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</row>
    <row r="37" spans="1:37" s="34" customFormat="1" ht="51" x14ac:dyDescent="0.2">
      <c r="A37" s="93">
        <v>27</v>
      </c>
      <c r="B37" s="15" t="s">
        <v>113</v>
      </c>
      <c r="C37" s="15" t="s">
        <v>56</v>
      </c>
      <c r="D37" s="15" t="s">
        <v>90</v>
      </c>
      <c r="E37" s="15" t="s">
        <v>139</v>
      </c>
      <c r="F37" s="15" t="s">
        <v>140</v>
      </c>
      <c r="G37" s="15" t="s">
        <v>85</v>
      </c>
      <c r="H37" s="15" t="s">
        <v>66</v>
      </c>
      <c r="I37" s="15" t="s">
        <v>93</v>
      </c>
      <c r="J37" s="78" t="s">
        <v>136</v>
      </c>
      <c r="K37" s="24" t="s">
        <v>112</v>
      </c>
      <c r="L37" s="17">
        <v>100</v>
      </c>
      <c r="M37" s="17">
        <v>100</v>
      </c>
      <c r="N37" s="17">
        <v>100</v>
      </c>
      <c r="O37" s="17">
        <v>100</v>
      </c>
      <c r="P37" s="50">
        <v>5.6</v>
      </c>
      <c r="Q37" s="50">
        <v>27.1</v>
      </c>
      <c r="R37" s="50">
        <v>23.2</v>
      </c>
      <c r="S37" s="50">
        <v>23.2</v>
      </c>
      <c r="T37" s="50">
        <v>23.2</v>
      </c>
      <c r="U37" s="33"/>
      <c r="V37" s="33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</row>
    <row r="38" spans="1:37" s="21" customFormat="1" ht="26.25" customHeight="1" x14ac:dyDescent="0.2">
      <c r="A38" s="94">
        <v>28</v>
      </c>
      <c r="B38" s="26" t="s">
        <v>113</v>
      </c>
      <c r="C38" s="26" t="s">
        <v>56</v>
      </c>
      <c r="D38" s="26" t="s">
        <v>117</v>
      </c>
      <c r="E38" s="26" t="s">
        <v>65</v>
      </c>
      <c r="F38" s="26" t="s">
        <v>64</v>
      </c>
      <c r="G38" s="26" t="s">
        <v>65</v>
      </c>
      <c r="H38" s="26" t="s">
        <v>66</v>
      </c>
      <c r="I38" s="26" t="s">
        <v>64</v>
      </c>
      <c r="J38" s="80" t="s">
        <v>114</v>
      </c>
      <c r="K38" s="24" t="s">
        <v>112</v>
      </c>
      <c r="L38" s="17">
        <v>100</v>
      </c>
      <c r="M38" s="17">
        <v>100</v>
      </c>
      <c r="N38" s="17">
        <v>100</v>
      </c>
      <c r="O38" s="17">
        <v>100</v>
      </c>
      <c r="P38" s="17">
        <f>P39+P42</f>
        <v>106.4</v>
      </c>
      <c r="Q38" s="17">
        <f t="shared" ref="Q38:T38" si="7">Q39+Q42</f>
        <v>67.2</v>
      </c>
      <c r="R38" s="17">
        <f t="shared" si="7"/>
        <v>120.6</v>
      </c>
      <c r="S38" s="17">
        <f t="shared" si="7"/>
        <v>127.1</v>
      </c>
      <c r="T38" s="17">
        <f t="shared" si="7"/>
        <v>133.1</v>
      </c>
      <c r="U38" s="20"/>
      <c r="V38" s="20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</row>
    <row r="39" spans="1:37" s="21" customFormat="1" ht="18.75" customHeight="1" x14ac:dyDescent="0.2">
      <c r="A39" s="93">
        <v>29</v>
      </c>
      <c r="B39" s="26" t="s">
        <v>113</v>
      </c>
      <c r="C39" s="26" t="s">
        <v>56</v>
      </c>
      <c r="D39" s="26" t="s">
        <v>117</v>
      </c>
      <c r="E39" s="26" t="s">
        <v>69</v>
      </c>
      <c r="F39" s="26" t="s">
        <v>64</v>
      </c>
      <c r="G39" s="26" t="s">
        <v>65</v>
      </c>
      <c r="H39" s="26" t="s">
        <v>66</v>
      </c>
      <c r="I39" s="26" t="s">
        <v>119</v>
      </c>
      <c r="J39" s="81" t="s">
        <v>194</v>
      </c>
      <c r="K39" s="24" t="s">
        <v>112</v>
      </c>
      <c r="L39" s="17">
        <v>100</v>
      </c>
      <c r="M39" s="17">
        <v>100</v>
      </c>
      <c r="N39" s="17">
        <v>100</v>
      </c>
      <c r="O39" s="17">
        <v>100</v>
      </c>
      <c r="P39" s="17">
        <f>P40</f>
        <v>10.4</v>
      </c>
      <c r="Q39" s="17">
        <f t="shared" ref="Q39:T40" si="8">Q40</f>
        <v>20.2</v>
      </c>
      <c r="R39" s="17">
        <f t="shared" si="8"/>
        <v>26.1</v>
      </c>
      <c r="S39" s="17">
        <f t="shared" si="8"/>
        <v>27.5</v>
      </c>
      <c r="T39" s="17">
        <f t="shared" si="8"/>
        <v>29</v>
      </c>
      <c r="U39" s="20"/>
      <c r="V39" s="20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</row>
    <row r="40" spans="1:37" s="21" customFormat="1" ht="26.25" customHeight="1" x14ac:dyDescent="0.2">
      <c r="A40" s="94">
        <v>30</v>
      </c>
      <c r="B40" s="26" t="s">
        <v>113</v>
      </c>
      <c r="C40" s="26" t="s">
        <v>56</v>
      </c>
      <c r="D40" s="26" t="s">
        <v>117</v>
      </c>
      <c r="E40" s="26" t="s">
        <v>69</v>
      </c>
      <c r="F40" s="26" t="s">
        <v>196</v>
      </c>
      <c r="G40" s="26" t="s">
        <v>65</v>
      </c>
      <c r="H40" s="26" t="s">
        <v>66</v>
      </c>
      <c r="I40" s="26" t="s">
        <v>119</v>
      </c>
      <c r="J40" s="81" t="s">
        <v>193</v>
      </c>
      <c r="K40" s="24" t="s">
        <v>112</v>
      </c>
      <c r="L40" s="17">
        <v>100</v>
      </c>
      <c r="M40" s="17">
        <v>100</v>
      </c>
      <c r="N40" s="17">
        <v>100</v>
      </c>
      <c r="O40" s="17">
        <v>100</v>
      </c>
      <c r="P40" s="17">
        <f>P41</f>
        <v>10.4</v>
      </c>
      <c r="Q40" s="17">
        <f t="shared" si="8"/>
        <v>20.2</v>
      </c>
      <c r="R40" s="17">
        <f t="shared" si="8"/>
        <v>26.1</v>
      </c>
      <c r="S40" s="17">
        <f t="shared" si="8"/>
        <v>27.5</v>
      </c>
      <c r="T40" s="17">
        <f t="shared" si="8"/>
        <v>29</v>
      </c>
      <c r="U40" s="20"/>
      <c r="V40" s="20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</row>
    <row r="41" spans="1:37" s="21" customFormat="1" ht="26.25" customHeight="1" x14ac:dyDescent="0.2">
      <c r="A41" s="93">
        <v>31</v>
      </c>
      <c r="B41" s="26" t="s">
        <v>113</v>
      </c>
      <c r="C41" s="26" t="s">
        <v>56</v>
      </c>
      <c r="D41" s="26" t="s">
        <v>117</v>
      </c>
      <c r="E41" s="26" t="s">
        <v>69</v>
      </c>
      <c r="F41" s="26" t="s">
        <v>195</v>
      </c>
      <c r="G41" s="26" t="s">
        <v>85</v>
      </c>
      <c r="H41" s="26" t="s">
        <v>66</v>
      </c>
      <c r="I41" s="26" t="s">
        <v>119</v>
      </c>
      <c r="J41" s="81" t="s">
        <v>192</v>
      </c>
      <c r="K41" s="24" t="s">
        <v>112</v>
      </c>
      <c r="L41" s="17">
        <v>100</v>
      </c>
      <c r="M41" s="17">
        <v>100</v>
      </c>
      <c r="N41" s="17">
        <v>100</v>
      </c>
      <c r="O41" s="17">
        <v>100</v>
      </c>
      <c r="P41" s="17">
        <v>10.4</v>
      </c>
      <c r="Q41" s="17">
        <v>20.2</v>
      </c>
      <c r="R41" s="17">
        <v>26.1</v>
      </c>
      <c r="S41" s="17">
        <v>27.5</v>
      </c>
      <c r="T41" s="17">
        <v>29</v>
      </c>
      <c r="U41" s="20"/>
      <c r="V41" s="20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</row>
    <row r="42" spans="1:37" s="21" customFormat="1" ht="17.25" customHeight="1" x14ac:dyDescent="0.2">
      <c r="A42" s="94">
        <v>32</v>
      </c>
      <c r="B42" s="26" t="s">
        <v>113</v>
      </c>
      <c r="C42" s="26" t="s">
        <v>56</v>
      </c>
      <c r="D42" s="26" t="s">
        <v>117</v>
      </c>
      <c r="E42" s="26" t="s">
        <v>69</v>
      </c>
      <c r="F42" s="26" t="s">
        <v>118</v>
      </c>
      <c r="G42" s="26" t="s">
        <v>65</v>
      </c>
      <c r="H42" s="26" t="s">
        <v>66</v>
      </c>
      <c r="I42" s="26" t="s">
        <v>119</v>
      </c>
      <c r="J42" s="80" t="s">
        <v>115</v>
      </c>
      <c r="K42" s="24" t="s">
        <v>112</v>
      </c>
      <c r="L42" s="17">
        <v>100</v>
      </c>
      <c r="M42" s="17">
        <v>100</v>
      </c>
      <c r="N42" s="17">
        <v>100</v>
      </c>
      <c r="O42" s="17">
        <v>100</v>
      </c>
      <c r="P42" s="17">
        <f t="shared" ref="P42:T42" si="9">P43</f>
        <v>96</v>
      </c>
      <c r="Q42" s="17">
        <f t="shared" si="9"/>
        <v>47</v>
      </c>
      <c r="R42" s="17">
        <f t="shared" si="9"/>
        <v>94.5</v>
      </c>
      <c r="S42" s="17">
        <f t="shared" si="9"/>
        <v>99.6</v>
      </c>
      <c r="T42" s="17">
        <f t="shared" si="9"/>
        <v>104.1</v>
      </c>
      <c r="U42" s="20"/>
      <c r="V42" s="20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</row>
    <row r="43" spans="1:37" s="21" customFormat="1" ht="17.25" customHeight="1" x14ac:dyDescent="0.2">
      <c r="A43" s="93">
        <v>33</v>
      </c>
      <c r="B43" s="26" t="s">
        <v>113</v>
      </c>
      <c r="C43" s="26" t="s">
        <v>56</v>
      </c>
      <c r="D43" s="26" t="s">
        <v>117</v>
      </c>
      <c r="E43" s="26" t="s">
        <v>69</v>
      </c>
      <c r="F43" s="26" t="s">
        <v>120</v>
      </c>
      <c r="G43" s="26" t="s">
        <v>85</v>
      </c>
      <c r="H43" s="26" t="s">
        <v>66</v>
      </c>
      <c r="I43" s="26" t="s">
        <v>119</v>
      </c>
      <c r="J43" s="80" t="s">
        <v>116</v>
      </c>
      <c r="K43" s="24" t="s">
        <v>112</v>
      </c>
      <c r="L43" s="17">
        <v>100</v>
      </c>
      <c r="M43" s="17">
        <v>100</v>
      </c>
      <c r="N43" s="17">
        <v>100</v>
      </c>
      <c r="O43" s="17">
        <v>100</v>
      </c>
      <c r="P43" s="17">
        <v>96</v>
      </c>
      <c r="Q43" s="17">
        <v>47</v>
      </c>
      <c r="R43" s="50">
        <v>94.5</v>
      </c>
      <c r="S43" s="50">
        <v>99.6</v>
      </c>
      <c r="T43" s="50">
        <v>104.1</v>
      </c>
      <c r="U43" s="20"/>
      <c r="V43" s="20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</row>
    <row r="44" spans="1:37" s="21" customFormat="1" ht="26.25" customHeight="1" x14ac:dyDescent="0.2">
      <c r="A44" s="94">
        <v>34</v>
      </c>
      <c r="B44" s="26" t="s">
        <v>113</v>
      </c>
      <c r="C44" s="26" t="s">
        <v>56</v>
      </c>
      <c r="D44" s="26" t="s">
        <v>124</v>
      </c>
      <c r="E44" s="26" t="s">
        <v>65</v>
      </c>
      <c r="F44" s="26" t="s">
        <v>65</v>
      </c>
      <c r="G44" s="26" t="s">
        <v>65</v>
      </c>
      <c r="H44" s="26" t="s">
        <v>66</v>
      </c>
      <c r="I44" s="26" t="s">
        <v>64</v>
      </c>
      <c r="J44" s="81" t="s">
        <v>191</v>
      </c>
      <c r="K44" s="24" t="s">
        <v>112</v>
      </c>
      <c r="L44" s="17">
        <v>100</v>
      </c>
      <c r="M44" s="17">
        <v>100</v>
      </c>
      <c r="N44" s="17">
        <v>100</v>
      </c>
      <c r="O44" s="17">
        <v>100</v>
      </c>
      <c r="P44" s="17">
        <f>P45</f>
        <v>1.8</v>
      </c>
      <c r="Q44" s="17"/>
      <c r="R44" s="17">
        <f t="shared" ref="Q44:T46" si="10">R45</f>
        <v>0</v>
      </c>
      <c r="S44" s="17">
        <f t="shared" si="10"/>
        <v>0</v>
      </c>
      <c r="T44" s="17">
        <f t="shared" si="10"/>
        <v>0</v>
      </c>
      <c r="U44" s="20"/>
      <c r="V44" s="20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</row>
    <row r="45" spans="1:37" s="21" customFormat="1" ht="26.25" customHeight="1" x14ac:dyDescent="0.2">
      <c r="A45" s="93">
        <v>35</v>
      </c>
      <c r="B45" s="26" t="s">
        <v>113</v>
      </c>
      <c r="C45" s="26" t="s">
        <v>56</v>
      </c>
      <c r="D45" s="26" t="s">
        <v>124</v>
      </c>
      <c r="E45" s="26" t="s">
        <v>84</v>
      </c>
      <c r="F45" s="26" t="s">
        <v>65</v>
      </c>
      <c r="G45" s="26" t="s">
        <v>65</v>
      </c>
      <c r="H45" s="26" t="s">
        <v>66</v>
      </c>
      <c r="I45" s="26" t="s">
        <v>64</v>
      </c>
      <c r="J45" s="81" t="s">
        <v>190</v>
      </c>
      <c r="K45" s="24" t="s">
        <v>112</v>
      </c>
      <c r="L45" s="17">
        <v>100</v>
      </c>
      <c r="M45" s="17">
        <v>100</v>
      </c>
      <c r="N45" s="17">
        <v>100</v>
      </c>
      <c r="O45" s="17">
        <v>100</v>
      </c>
      <c r="P45" s="17">
        <f>P46</f>
        <v>1.8</v>
      </c>
      <c r="Q45" s="17">
        <f t="shared" si="10"/>
        <v>1.8</v>
      </c>
      <c r="R45" s="17">
        <f t="shared" si="10"/>
        <v>0</v>
      </c>
      <c r="S45" s="17">
        <f t="shared" si="10"/>
        <v>0</v>
      </c>
      <c r="T45" s="17">
        <f t="shared" si="10"/>
        <v>0</v>
      </c>
      <c r="U45" s="20"/>
      <c r="V45" s="20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</row>
    <row r="46" spans="1:37" s="21" customFormat="1" ht="37.5" customHeight="1" x14ac:dyDescent="0.2">
      <c r="A46" s="94">
        <v>36</v>
      </c>
      <c r="B46" s="26" t="s">
        <v>113</v>
      </c>
      <c r="C46" s="26" t="s">
        <v>56</v>
      </c>
      <c r="D46" s="26" t="s">
        <v>124</v>
      </c>
      <c r="E46" s="26" t="s">
        <v>84</v>
      </c>
      <c r="F46" s="26" t="s">
        <v>72</v>
      </c>
      <c r="G46" s="26" t="s">
        <v>65</v>
      </c>
      <c r="H46" s="26" t="s">
        <v>66</v>
      </c>
      <c r="I46" s="26" t="s">
        <v>126</v>
      </c>
      <c r="J46" s="81" t="s">
        <v>189</v>
      </c>
      <c r="K46" s="24" t="s">
        <v>112</v>
      </c>
      <c r="L46" s="17">
        <v>100</v>
      </c>
      <c r="M46" s="17">
        <v>100</v>
      </c>
      <c r="N46" s="17">
        <v>100</v>
      </c>
      <c r="O46" s="17">
        <v>100</v>
      </c>
      <c r="P46" s="17">
        <f>P47</f>
        <v>1.8</v>
      </c>
      <c r="Q46" s="17">
        <f t="shared" si="10"/>
        <v>1.8</v>
      </c>
      <c r="R46" s="17">
        <f t="shared" si="10"/>
        <v>0</v>
      </c>
      <c r="S46" s="17">
        <f t="shared" si="10"/>
        <v>0</v>
      </c>
      <c r="T46" s="17">
        <f t="shared" si="10"/>
        <v>0</v>
      </c>
      <c r="U46" s="20"/>
      <c r="V46" s="20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</row>
    <row r="47" spans="1:37" s="21" customFormat="1" ht="39" customHeight="1" x14ac:dyDescent="0.2">
      <c r="A47" s="93">
        <v>37</v>
      </c>
      <c r="B47" s="26" t="s">
        <v>113</v>
      </c>
      <c r="C47" s="26" t="s">
        <v>56</v>
      </c>
      <c r="D47" s="26" t="s">
        <v>124</v>
      </c>
      <c r="E47" s="26" t="s">
        <v>84</v>
      </c>
      <c r="F47" s="26" t="s">
        <v>125</v>
      </c>
      <c r="G47" s="26" t="s">
        <v>85</v>
      </c>
      <c r="H47" s="26" t="s">
        <v>66</v>
      </c>
      <c r="I47" s="26" t="s">
        <v>126</v>
      </c>
      <c r="J47" s="81" t="s">
        <v>121</v>
      </c>
      <c r="K47" s="24" t="s">
        <v>112</v>
      </c>
      <c r="L47" s="17">
        <v>100</v>
      </c>
      <c r="M47" s="17">
        <v>100</v>
      </c>
      <c r="N47" s="17">
        <v>100</v>
      </c>
      <c r="O47" s="17">
        <v>100</v>
      </c>
      <c r="P47" s="17">
        <v>1.8</v>
      </c>
      <c r="Q47" s="17">
        <v>1.8</v>
      </c>
      <c r="R47" s="50">
        <v>0</v>
      </c>
      <c r="S47" s="50">
        <v>0</v>
      </c>
      <c r="T47" s="50">
        <v>0</v>
      </c>
      <c r="U47" s="20"/>
      <c r="V47" s="20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</row>
    <row r="48" spans="1:37" s="21" customFormat="1" ht="17.25" customHeight="1" x14ac:dyDescent="0.2">
      <c r="A48" s="94">
        <v>38</v>
      </c>
      <c r="B48" s="15" t="s">
        <v>113</v>
      </c>
      <c r="C48" s="15" t="s">
        <v>56</v>
      </c>
      <c r="D48" s="15" t="s">
        <v>95</v>
      </c>
      <c r="E48" s="15" t="s">
        <v>65</v>
      </c>
      <c r="F48" s="15" t="s">
        <v>64</v>
      </c>
      <c r="G48" s="15" t="s">
        <v>65</v>
      </c>
      <c r="H48" s="15" t="s">
        <v>66</v>
      </c>
      <c r="I48" s="15" t="s">
        <v>64</v>
      </c>
      <c r="J48" s="24" t="s">
        <v>207</v>
      </c>
      <c r="K48" s="24" t="s">
        <v>112</v>
      </c>
      <c r="L48" s="17">
        <v>100</v>
      </c>
      <c r="M48" s="17">
        <v>100</v>
      </c>
      <c r="N48" s="17">
        <v>100</v>
      </c>
      <c r="O48" s="17">
        <v>100</v>
      </c>
      <c r="P48" s="17">
        <f>P49+P51</f>
        <v>864</v>
      </c>
      <c r="Q48" s="17">
        <f t="shared" ref="Q48:T48" si="11">Q49+Q51</f>
        <v>804</v>
      </c>
      <c r="R48" s="17">
        <f t="shared" si="11"/>
        <v>0</v>
      </c>
      <c r="S48" s="17">
        <f t="shared" si="11"/>
        <v>364</v>
      </c>
      <c r="T48" s="17">
        <f t="shared" si="11"/>
        <v>732</v>
      </c>
      <c r="U48" s="20"/>
      <c r="V48" s="20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8"/>
      <c r="AI48" s="18"/>
      <c r="AJ48" s="19"/>
      <c r="AK48" s="19"/>
    </row>
    <row r="49" spans="1:37" s="21" customFormat="1" ht="17.25" customHeight="1" x14ac:dyDescent="0.2">
      <c r="A49" s="93">
        <v>39</v>
      </c>
      <c r="B49" s="15" t="s">
        <v>113</v>
      </c>
      <c r="C49" s="15" t="s">
        <v>56</v>
      </c>
      <c r="D49" s="15" t="s">
        <v>95</v>
      </c>
      <c r="E49" s="15" t="s">
        <v>91</v>
      </c>
      <c r="F49" s="15" t="s">
        <v>64</v>
      </c>
      <c r="G49" s="15" t="s">
        <v>65</v>
      </c>
      <c r="H49" s="15" t="s">
        <v>66</v>
      </c>
      <c r="I49" s="15" t="s">
        <v>64</v>
      </c>
      <c r="J49" s="24" t="s">
        <v>133</v>
      </c>
      <c r="K49" s="24" t="s">
        <v>112</v>
      </c>
      <c r="L49" s="17">
        <v>100</v>
      </c>
      <c r="M49" s="17">
        <v>100</v>
      </c>
      <c r="N49" s="17">
        <v>100</v>
      </c>
      <c r="O49" s="17">
        <v>100</v>
      </c>
      <c r="P49" s="17">
        <f t="shared" ref="P49:T49" si="12">P50</f>
        <v>60</v>
      </c>
      <c r="Q49" s="17">
        <f t="shared" si="12"/>
        <v>0</v>
      </c>
      <c r="R49" s="17">
        <f t="shared" si="12"/>
        <v>0</v>
      </c>
      <c r="S49" s="17">
        <f t="shared" si="12"/>
        <v>364</v>
      </c>
      <c r="T49" s="17">
        <f t="shared" si="12"/>
        <v>732</v>
      </c>
      <c r="U49" s="20"/>
      <c r="V49" s="20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8"/>
      <c r="AI49" s="18"/>
      <c r="AJ49" s="19"/>
      <c r="AK49" s="19"/>
    </row>
    <row r="50" spans="1:37" s="21" customFormat="1" ht="17.25" customHeight="1" x14ac:dyDescent="0.2">
      <c r="A50" s="94">
        <v>40</v>
      </c>
      <c r="B50" s="15" t="s">
        <v>113</v>
      </c>
      <c r="C50" s="15" t="s">
        <v>56</v>
      </c>
      <c r="D50" s="15" t="s">
        <v>95</v>
      </c>
      <c r="E50" s="15" t="s">
        <v>91</v>
      </c>
      <c r="F50" s="15" t="s">
        <v>96</v>
      </c>
      <c r="G50" s="15" t="s">
        <v>85</v>
      </c>
      <c r="H50" s="15" t="s">
        <v>66</v>
      </c>
      <c r="I50" s="15" t="s">
        <v>97</v>
      </c>
      <c r="J50" s="24" t="s">
        <v>134</v>
      </c>
      <c r="K50" s="24" t="s">
        <v>112</v>
      </c>
      <c r="L50" s="17">
        <v>100</v>
      </c>
      <c r="M50" s="17">
        <v>100</v>
      </c>
      <c r="N50" s="17">
        <v>100</v>
      </c>
      <c r="O50" s="17">
        <v>100</v>
      </c>
      <c r="P50" s="17">
        <v>60</v>
      </c>
      <c r="Q50" s="17">
        <v>0</v>
      </c>
      <c r="R50" s="17">
        <v>0</v>
      </c>
      <c r="S50" s="17">
        <v>364</v>
      </c>
      <c r="T50" s="17">
        <v>732</v>
      </c>
      <c r="U50" s="20"/>
      <c r="V50" s="20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</row>
    <row r="51" spans="1:37" s="21" customFormat="1" ht="17.25" customHeight="1" x14ac:dyDescent="0.2">
      <c r="A51" s="93">
        <v>41</v>
      </c>
      <c r="B51" s="15" t="s">
        <v>113</v>
      </c>
      <c r="C51" s="15" t="s">
        <v>56</v>
      </c>
      <c r="D51" s="15" t="s">
        <v>95</v>
      </c>
      <c r="E51" s="15" t="s">
        <v>98</v>
      </c>
      <c r="F51" s="15" t="s">
        <v>74</v>
      </c>
      <c r="G51" s="15" t="s">
        <v>85</v>
      </c>
      <c r="H51" s="15" t="s">
        <v>66</v>
      </c>
      <c r="I51" s="15" t="s">
        <v>150</v>
      </c>
      <c r="J51" s="24" t="s">
        <v>210</v>
      </c>
      <c r="K51" s="24" t="s">
        <v>112</v>
      </c>
      <c r="L51" s="17">
        <v>100</v>
      </c>
      <c r="M51" s="17">
        <v>100</v>
      </c>
      <c r="N51" s="17">
        <v>100</v>
      </c>
      <c r="O51" s="17">
        <v>100</v>
      </c>
      <c r="P51" s="17">
        <f>P52+P53</f>
        <v>804</v>
      </c>
      <c r="Q51" s="17">
        <f t="shared" ref="Q51:T51" si="13">Q52+Q53</f>
        <v>804</v>
      </c>
      <c r="R51" s="17">
        <f t="shared" si="13"/>
        <v>0</v>
      </c>
      <c r="S51" s="17">
        <f t="shared" si="13"/>
        <v>0</v>
      </c>
      <c r="T51" s="17">
        <f t="shared" si="13"/>
        <v>0</v>
      </c>
      <c r="U51" s="20"/>
      <c r="V51" s="20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</row>
    <row r="52" spans="1:37" s="21" customFormat="1" ht="30.75" customHeight="1" x14ac:dyDescent="0.2">
      <c r="A52" s="94">
        <v>42</v>
      </c>
      <c r="B52" s="15" t="s">
        <v>113</v>
      </c>
      <c r="C52" s="15" t="s">
        <v>56</v>
      </c>
      <c r="D52" s="15" t="s">
        <v>95</v>
      </c>
      <c r="E52" s="15" t="s">
        <v>98</v>
      </c>
      <c r="F52" s="15" t="s">
        <v>74</v>
      </c>
      <c r="G52" s="15" t="s">
        <v>85</v>
      </c>
      <c r="H52" s="15" t="s">
        <v>212</v>
      </c>
      <c r="I52" s="15" t="s">
        <v>150</v>
      </c>
      <c r="J52" s="24" t="s">
        <v>209</v>
      </c>
      <c r="K52" s="24" t="s">
        <v>112</v>
      </c>
      <c r="L52" s="17">
        <v>100</v>
      </c>
      <c r="M52" s="17">
        <v>100</v>
      </c>
      <c r="N52" s="17">
        <v>100</v>
      </c>
      <c r="O52" s="17">
        <v>100</v>
      </c>
      <c r="P52" s="17">
        <v>720</v>
      </c>
      <c r="Q52" s="17">
        <v>720</v>
      </c>
      <c r="R52" s="17">
        <v>0</v>
      </c>
      <c r="S52" s="17">
        <v>0</v>
      </c>
      <c r="T52" s="17">
        <v>0</v>
      </c>
      <c r="U52" s="20"/>
      <c r="V52" s="20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</row>
    <row r="53" spans="1:37" s="21" customFormat="1" ht="27.75" customHeight="1" x14ac:dyDescent="0.2">
      <c r="A53" s="93">
        <v>43</v>
      </c>
      <c r="B53" s="15" t="s">
        <v>113</v>
      </c>
      <c r="C53" s="15" t="s">
        <v>56</v>
      </c>
      <c r="D53" s="15" t="s">
        <v>95</v>
      </c>
      <c r="E53" s="15" t="s">
        <v>98</v>
      </c>
      <c r="F53" s="15" t="s">
        <v>74</v>
      </c>
      <c r="G53" s="15" t="s">
        <v>85</v>
      </c>
      <c r="H53" s="15" t="s">
        <v>211</v>
      </c>
      <c r="I53" s="15" t="s">
        <v>150</v>
      </c>
      <c r="J53" s="24" t="s">
        <v>208</v>
      </c>
      <c r="K53" s="24" t="s">
        <v>112</v>
      </c>
      <c r="L53" s="17">
        <v>100</v>
      </c>
      <c r="M53" s="17">
        <v>100</v>
      </c>
      <c r="N53" s="17">
        <v>100</v>
      </c>
      <c r="O53" s="17">
        <v>100</v>
      </c>
      <c r="P53" s="17">
        <v>84</v>
      </c>
      <c r="Q53" s="17">
        <v>84</v>
      </c>
      <c r="R53" s="17">
        <v>0</v>
      </c>
      <c r="S53" s="17">
        <v>0</v>
      </c>
      <c r="T53" s="17">
        <v>0</v>
      </c>
      <c r="U53" s="20"/>
      <c r="V53" s="20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</row>
    <row r="54" spans="1:37" s="21" customFormat="1" ht="17.25" customHeight="1" x14ac:dyDescent="0.2">
      <c r="A54" s="94">
        <v>44</v>
      </c>
      <c r="B54" s="15" t="s">
        <v>113</v>
      </c>
      <c r="C54" s="15" t="s">
        <v>57</v>
      </c>
      <c r="D54" s="15" t="s">
        <v>65</v>
      </c>
      <c r="E54" s="15" t="s">
        <v>65</v>
      </c>
      <c r="F54" s="15" t="s">
        <v>64</v>
      </c>
      <c r="G54" s="15" t="s">
        <v>65</v>
      </c>
      <c r="H54" s="15" t="s">
        <v>66</v>
      </c>
      <c r="I54" s="15" t="s">
        <v>64</v>
      </c>
      <c r="J54" s="24" t="s">
        <v>135</v>
      </c>
      <c r="K54" s="24" t="s">
        <v>112</v>
      </c>
      <c r="L54" s="17">
        <v>100</v>
      </c>
      <c r="M54" s="17">
        <v>100</v>
      </c>
      <c r="N54" s="17">
        <v>100</v>
      </c>
      <c r="O54" s="17">
        <v>100</v>
      </c>
      <c r="P54" s="17">
        <f>P55+P78+P72+P75</f>
        <v>10988.599999999999</v>
      </c>
      <c r="Q54" s="17">
        <f>Q55+Q78+Q72+Q75</f>
        <v>18700.900000000001</v>
      </c>
      <c r="R54" s="17">
        <f>R55+R78+R72+R75</f>
        <v>14185.400000000001</v>
      </c>
      <c r="S54" s="17">
        <f>S55+S78+S72+S75</f>
        <v>12992.8</v>
      </c>
      <c r="T54" s="17">
        <f>T55+T78+T72+T75</f>
        <v>12813.400000000001</v>
      </c>
      <c r="U54" s="20"/>
      <c r="V54" s="20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</row>
    <row r="55" spans="1:37" s="21" customFormat="1" ht="27" customHeight="1" x14ac:dyDescent="0.2">
      <c r="A55" s="93">
        <v>45</v>
      </c>
      <c r="B55" s="15" t="s">
        <v>113</v>
      </c>
      <c r="C55" s="15" t="s">
        <v>57</v>
      </c>
      <c r="D55" s="15" t="s">
        <v>69</v>
      </c>
      <c r="E55" s="15" t="s">
        <v>65</v>
      </c>
      <c r="F55" s="15" t="s">
        <v>64</v>
      </c>
      <c r="G55" s="15" t="s">
        <v>65</v>
      </c>
      <c r="H55" s="15" t="s">
        <v>66</v>
      </c>
      <c r="I55" s="15" t="s">
        <v>64</v>
      </c>
      <c r="J55" s="24" t="s">
        <v>43</v>
      </c>
      <c r="K55" s="24" t="s">
        <v>112</v>
      </c>
      <c r="L55" s="17">
        <v>100</v>
      </c>
      <c r="M55" s="17">
        <v>100</v>
      </c>
      <c r="N55" s="17">
        <v>100</v>
      </c>
      <c r="O55" s="17">
        <v>100</v>
      </c>
      <c r="P55" s="17">
        <f>P56+P64+P69+P59</f>
        <v>10988.599999999999</v>
      </c>
      <c r="Q55" s="17">
        <f>Q56+Q64+Q69+Q59</f>
        <v>18700.900000000001</v>
      </c>
      <c r="R55" s="17">
        <f>R56+R64+R69+R59</f>
        <v>14185.400000000001</v>
      </c>
      <c r="S55" s="17">
        <f>S56+S64+S69+S59</f>
        <v>12992.8</v>
      </c>
      <c r="T55" s="17">
        <f>T56+T64+T69+T59</f>
        <v>12813.400000000001</v>
      </c>
      <c r="U55" s="20"/>
      <c r="V55" s="20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</row>
    <row r="56" spans="1:37" s="21" customFormat="1" ht="27" customHeight="1" x14ac:dyDescent="0.2">
      <c r="A56" s="94">
        <v>46</v>
      </c>
      <c r="B56" s="15" t="s">
        <v>113</v>
      </c>
      <c r="C56" s="15" t="s">
        <v>57</v>
      </c>
      <c r="D56" s="15" t="s">
        <v>69</v>
      </c>
      <c r="E56" s="15" t="s">
        <v>98</v>
      </c>
      <c r="F56" s="15" t="s">
        <v>64</v>
      </c>
      <c r="G56" s="15" t="s">
        <v>65</v>
      </c>
      <c r="H56" s="15" t="s">
        <v>66</v>
      </c>
      <c r="I56" s="15" t="s">
        <v>150</v>
      </c>
      <c r="J56" s="24" t="s">
        <v>44</v>
      </c>
      <c r="K56" s="24" t="s">
        <v>112</v>
      </c>
      <c r="L56" s="17">
        <v>100</v>
      </c>
      <c r="M56" s="17">
        <v>100</v>
      </c>
      <c r="N56" s="17">
        <v>100</v>
      </c>
      <c r="O56" s="17">
        <v>100</v>
      </c>
      <c r="P56" s="17">
        <f>P57</f>
        <v>6110.5</v>
      </c>
      <c r="Q56" s="17">
        <f>Q57</f>
        <v>6888.1</v>
      </c>
      <c r="R56" s="17">
        <f t="shared" ref="R56:T57" si="14">R57</f>
        <v>5999.8</v>
      </c>
      <c r="S56" s="17">
        <f t="shared" si="14"/>
        <v>4799.8</v>
      </c>
      <c r="T56" s="17">
        <f t="shared" si="14"/>
        <v>4799.8</v>
      </c>
      <c r="U56" s="20"/>
      <c r="V56" s="20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</row>
    <row r="57" spans="1:37" s="21" customFormat="1" ht="17.25" customHeight="1" x14ac:dyDescent="0.2">
      <c r="A57" s="93">
        <v>47</v>
      </c>
      <c r="B57" s="15" t="s">
        <v>113</v>
      </c>
      <c r="C57" s="15" t="s">
        <v>57</v>
      </c>
      <c r="D57" s="15" t="s">
        <v>69</v>
      </c>
      <c r="E57" s="15" t="s">
        <v>98</v>
      </c>
      <c r="F57" s="15" t="s">
        <v>100</v>
      </c>
      <c r="G57" s="15" t="s">
        <v>65</v>
      </c>
      <c r="H57" s="15" t="s">
        <v>66</v>
      </c>
      <c r="I57" s="15" t="s">
        <v>150</v>
      </c>
      <c r="J57" s="24" t="s">
        <v>45</v>
      </c>
      <c r="K57" s="24" t="s">
        <v>112</v>
      </c>
      <c r="L57" s="17">
        <v>100</v>
      </c>
      <c r="M57" s="17">
        <v>100</v>
      </c>
      <c r="N57" s="17">
        <v>100</v>
      </c>
      <c r="O57" s="17">
        <v>100</v>
      </c>
      <c r="P57" s="17">
        <f>P58</f>
        <v>6110.5</v>
      </c>
      <c r="Q57" s="17">
        <f>Q58</f>
        <v>6888.1</v>
      </c>
      <c r="R57" s="17">
        <f>R58</f>
        <v>5999.8</v>
      </c>
      <c r="S57" s="17">
        <f t="shared" si="14"/>
        <v>4799.8</v>
      </c>
      <c r="T57" s="17">
        <f t="shared" si="14"/>
        <v>4799.8</v>
      </c>
      <c r="U57" s="20"/>
      <c r="V57" s="20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</row>
    <row r="58" spans="1:37" s="21" customFormat="1" ht="27" customHeight="1" x14ac:dyDescent="0.2">
      <c r="A58" s="94">
        <v>48</v>
      </c>
      <c r="B58" s="15" t="s">
        <v>113</v>
      </c>
      <c r="C58" s="15" t="s">
        <v>57</v>
      </c>
      <c r="D58" s="15" t="s">
        <v>69</v>
      </c>
      <c r="E58" s="15" t="s">
        <v>98</v>
      </c>
      <c r="F58" s="15" t="s">
        <v>100</v>
      </c>
      <c r="G58" s="15" t="s">
        <v>85</v>
      </c>
      <c r="H58" s="15" t="s">
        <v>66</v>
      </c>
      <c r="I58" s="15" t="s">
        <v>150</v>
      </c>
      <c r="J58" s="24" t="s">
        <v>46</v>
      </c>
      <c r="K58" s="24" t="s">
        <v>112</v>
      </c>
      <c r="L58" s="17">
        <v>100</v>
      </c>
      <c r="M58" s="17">
        <v>100</v>
      </c>
      <c r="N58" s="17">
        <v>100</v>
      </c>
      <c r="O58" s="17">
        <v>100</v>
      </c>
      <c r="P58" s="17">
        <v>6110.5</v>
      </c>
      <c r="Q58" s="17">
        <v>6888.1</v>
      </c>
      <c r="R58" s="52">
        <v>5999.8</v>
      </c>
      <c r="S58" s="52">
        <v>4799.8</v>
      </c>
      <c r="T58" s="52">
        <v>4799.8</v>
      </c>
      <c r="U58" s="20"/>
      <c r="V58" s="20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</row>
    <row r="59" spans="1:37" s="21" customFormat="1" ht="17.25" customHeight="1" x14ac:dyDescent="0.2">
      <c r="A59" s="93">
        <v>49</v>
      </c>
      <c r="B59" s="15" t="s">
        <v>113</v>
      </c>
      <c r="C59" s="15" t="s">
        <v>57</v>
      </c>
      <c r="D59" s="15" t="s">
        <v>69</v>
      </c>
      <c r="E59" s="15" t="s">
        <v>166</v>
      </c>
      <c r="F59" s="15" t="s">
        <v>106</v>
      </c>
      <c r="G59" s="15" t="s">
        <v>65</v>
      </c>
      <c r="H59" s="15" t="s">
        <v>66</v>
      </c>
      <c r="I59" s="15" t="s">
        <v>150</v>
      </c>
      <c r="J59" s="82" t="s">
        <v>163</v>
      </c>
      <c r="K59" s="24" t="s">
        <v>112</v>
      </c>
      <c r="L59" s="17">
        <v>100</v>
      </c>
      <c r="M59" s="17">
        <v>100</v>
      </c>
      <c r="N59" s="17">
        <v>100</v>
      </c>
      <c r="O59" s="17">
        <v>100</v>
      </c>
      <c r="P59" s="17">
        <f t="shared" ref="P59:T78" si="15">P60</f>
        <v>0</v>
      </c>
      <c r="Q59" s="17">
        <f t="shared" si="15"/>
        <v>0</v>
      </c>
      <c r="R59" s="17">
        <f t="shared" si="15"/>
        <v>0</v>
      </c>
      <c r="S59" s="17">
        <f>S60</f>
        <v>0</v>
      </c>
      <c r="T59" s="17">
        <f t="shared" si="15"/>
        <v>0</v>
      </c>
      <c r="U59" s="20"/>
      <c r="V59" s="20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</row>
    <row r="60" spans="1:37" s="21" customFormat="1" ht="17.25" customHeight="1" x14ac:dyDescent="0.2">
      <c r="A60" s="94">
        <v>50</v>
      </c>
      <c r="B60" s="15" t="s">
        <v>113</v>
      </c>
      <c r="C60" s="15" t="s">
        <v>57</v>
      </c>
      <c r="D60" s="15" t="s">
        <v>69</v>
      </c>
      <c r="E60" s="15" t="s">
        <v>166</v>
      </c>
      <c r="F60" s="15" t="s">
        <v>106</v>
      </c>
      <c r="G60" s="15" t="s">
        <v>85</v>
      </c>
      <c r="H60" s="15" t="s">
        <v>66</v>
      </c>
      <c r="I60" s="15" t="s">
        <v>150</v>
      </c>
      <c r="J60" s="82" t="s">
        <v>162</v>
      </c>
      <c r="K60" s="24" t="s">
        <v>112</v>
      </c>
      <c r="L60" s="17">
        <v>100</v>
      </c>
      <c r="M60" s="17">
        <v>100</v>
      </c>
      <c r="N60" s="17">
        <v>100</v>
      </c>
      <c r="O60" s="17">
        <v>100</v>
      </c>
      <c r="P60" s="17">
        <f>P63+P62+P61</f>
        <v>0</v>
      </c>
      <c r="Q60" s="17">
        <f t="shared" ref="Q60:T60" si="16">Q63+Q62+Q61</f>
        <v>0</v>
      </c>
      <c r="R60" s="17">
        <f t="shared" si="16"/>
        <v>0</v>
      </c>
      <c r="S60" s="17">
        <f t="shared" si="16"/>
        <v>0</v>
      </c>
      <c r="T60" s="17">
        <f t="shared" si="16"/>
        <v>0</v>
      </c>
      <c r="U60" s="20"/>
      <c r="V60" s="20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</row>
    <row r="61" spans="1:37" s="21" customFormat="1" ht="25.5" customHeight="1" x14ac:dyDescent="0.2">
      <c r="A61" s="93">
        <v>51</v>
      </c>
      <c r="B61" s="15" t="s">
        <v>113</v>
      </c>
      <c r="C61" s="15" t="s">
        <v>57</v>
      </c>
      <c r="D61" s="15" t="s">
        <v>69</v>
      </c>
      <c r="E61" s="15" t="s">
        <v>166</v>
      </c>
      <c r="F61" s="15" t="s">
        <v>106</v>
      </c>
      <c r="G61" s="15" t="s">
        <v>85</v>
      </c>
      <c r="H61" s="15" t="s">
        <v>169</v>
      </c>
      <c r="I61" s="15" t="s">
        <v>150</v>
      </c>
      <c r="J61" s="83" t="s">
        <v>158</v>
      </c>
      <c r="K61" s="24" t="s">
        <v>112</v>
      </c>
      <c r="L61" s="17">
        <v>100</v>
      </c>
      <c r="M61" s="17">
        <v>100</v>
      </c>
      <c r="N61" s="17">
        <v>100</v>
      </c>
      <c r="O61" s="17">
        <v>100</v>
      </c>
      <c r="P61" s="17">
        <v>0</v>
      </c>
      <c r="Q61" s="17">
        <v>0</v>
      </c>
      <c r="R61" s="52">
        <v>0</v>
      </c>
      <c r="S61" s="52">
        <v>0</v>
      </c>
      <c r="T61" s="52">
        <v>0</v>
      </c>
      <c r="U61" s="20"/>
      <c r="V61" s="18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</row>
    <row r="62" spans="1:37" s="21" customFormat="1" ht="35.25" customHeight="1" x14ac:dyDescent="0.2">
      <c r="A62" s="94">
        <v>52</v>
      </c>
      <c r="B62" s="15" t="s">
        <v>113</v>
      </c>
      <c r="C62" s="15" t="s">
        <v>57</v>
      </c>
      <c r="D62" s="15" t="s">
        <v>69</v>
      </c>
      <c r="E62" s="15" t="s">
        <v>166</v>
      </c>
      <c r="F62" s="15" t="s">
        <v>106</v>
      </c>
      <c r="G62" s="15" t="s">
        <v>85</v>
      </c>
      <c r="H62" s="15" t="s">
        <v>168</v>
      </c>
      <c r="I62" s="15" t="s">
        <v>150</v>
      </c>
      <c r="J62" s="83" t="s">
        <v>157</v>
      </c>
      <c r="K62" s="24" t="s">
        <v>112</v>
      </c>
      <c r="L62" s="17">
        <v>100</v>
      </c>
      <c r="M62" s="17">
        <v>100</v>
      </c>
      <c r="N62" s="17">
        <v>100</v>
      </c>
      <c r="O62" s="17">
        <v>100</v>
      </c>
      <c r="P62" s="17">
        <v>0</v>
      </c>
      <c r="Q62" s="17">
        <v>0</v>
      </c>
      <c r="R62" s="52">
        <v>0</v>
      </c>
      <c r="S62" s="52">
        <v>0</v>
      </c>
      <c r="T62" s="52">
        <v>0</v>
      </c>
      <c r="U62" s="20"/>
      <c r="V62" s="20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</row>
    <row r="63" spans="1:37" s="21" customFormat="1" ht="38.25" x14ac:dyDescent="0.2">
      <c r="A63" s="93">
        <v>53</v>
      </c>
      <c r="B63" s="15" t="s">
        <v>113</v>
      </c>
      <c r="C63" s="15" t="s">
        <v>57</v>
      </c>
      <c r="D63" s="15" t="s">
        <v>69</v>
      </c>
      <c r="E63" s="15" t="s">
        <v>166</v>
      </c>
      <c r="F63" s="15" t="s">
        <v>106</v>
      </c>
      <c r="G63" s="15" t="s">
        <v>85</v>
      </c>
      <c r="H63" s="15" t="s">
        <v>167</v>
      </c>
      <c r="I63" s="15" t="s">
        <v>150</v>
      </c>
      <c r="J63" s="83" t="s">
        <v>156</v>
      </c>
      <c r="K63" s="24" t="s">
        <v>112</v>
      </c>
      <c r="L63" s="17">
        <v>100</v>
      </c>
      <c r="M63" s="17">
        <v>100</v>
      </c>
      <c r="N63" s="17">
        <v>100</v>
      </c>
      <c r="O63" s="17">
        <v>100</v>
      </c>
      <c r="P63" s="17">
        <v>0</v>
      </c>
      <c r="Q63" s="17">
        <v>0</v>
      </c>
      <c r="R63" s="52">
        <v>0</v>
      </c>
      <c r="S63" s="52">
        <v>0</v>
      </c>
      <c r="T63" s="52">
        <v>0</v>
      </c>
      <c r="U63" s="20"/>
      <c r="V63" s="20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</row>
    <row r="64" spans="1:37" s="21" customFormat="1" ht="25.5" customHeight="1" x14ac:dyDescent="0.2">
      <c r="A64" s="94">
        <v>54</v>
      </c>
      <c r="B64" s="15" t="s">
        <v>113</v>
      </c>
      <c r="C64" s="15" t="s">
        <v>57</v>
      </c>
      <c r="D64" s="15" t="s">
        <v>69</v>
      </c>
      <c r="E64" s="15" t="s">
        <v>101</v>
      </c>
      <c r="F64" s="15" t="s">
        <v>64</v>
      </c>
      <c r="G64" s="15" t="s">
        <v>65</v>
      </c>
      <c r="H64" s="15" t="s">
        <v>66</v>
      </c>
      <c r="I64" s="15" t="s">
        <v>64</v>
      </c>
      <c r="J64" s="24" t="s">
        <v>47</v>
      </c>
      <c r="K64" s="24" t="s">
        <v>112</v>
      </c>
      <c r="L64" s="17">
        <v>100</v>
      </c>
      <c r="M64" s="17">
        <v>100</v>
      </c>
      <c r="N64" s="17">
        <v>100</v>
      </c>
      <c r="O64" s="17">
        <v>100</v>
      </c>
      <c r="P64" s="17">
        <f>P65+P67</f>
        <v>145.9</v>
      </c>
      <c r="Q64" s="17">
        <f>Q65+Q67</f>
        <v>185.20000000000002</v>
      </c>
      <c r="R64" s="17">
        <f t="shared" ref="R64:T64" si="17">R65+R67</f>
        <v>181.3</v>
      </c>
      <c r="S64" s="17">
        <f t="shared" si="17"/>
        <v>188.70000000000002</v>
      </c>
      <c r="T64" s="17">
        <f t="shared" si="17"/>
        <v>9.3000000000000007</v>
      </c>
      <c r="U64" s="20"/>
      <c r="V64" s="20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</row>
    <row r="65" spans="1:37" s="21" customFormat="1" ht="26.25" customHeight="1" x14ac:dyDescent="0.2">
      <c r="A65" s="93">
        <v>55</v>
      </c>
      <c r="B65" s="15" t="s">
        <v>113</v>
      </c>
      <c r="C65" s="15" t="s">
        <v>57</v>
      </c>
      <c r="D65" s="15" t="s">
        <v>69</v>
      </c>
      <c r="E65" s="15" t="s">
        <v>101</v>
      </c>
      <c r="F65" s="15" t="s">
        <v>102</v>
      </c>
      <c r="G65" s="15" t="s">
        <v>65</v>
      </c>
      <c r="H65" s="15" t="s">
        <v>66</v>
      </c>
      <c r="I65" s="15" t="s">
        <v>150</v>
      </c>
      <c r="J65" s="24" t="s">
        <v>142</v>
      </c>
      <c r="K65" s="24" t="s">
        <v>112</v>
      </c>
      <c r="L65" s="17">
        <v>100</v>
      </c>
      <c r="M65" s="17">
        <v>100</v>
      </c>
      <c r="N65" s="17">
        <v>100</v>
      </c>
      <c r="O65" s="17">
        <v>100</v>
      </c>
      <c r="P65" s="17">
        <f t="shared" si="15"/>
        <v>9</v>
      </c>
      <c r="Q65" s="17">
        <f>Q66</f>
        <v>9.3000000000000007</v>
      </c>
      <c r="R65" s="17">
        <f t="shared" ref="R65:T65" si="18">R66</f>
        <v>9.3000000000000007</v>
      </c>
      <c r="S65" s="17">
        <f t="shared" si="18"/>
        <v>9.3000000000000007</v>
      </c>
      <c r="T65" s="17">
        <f t="shared" si="18"/>
        <v>9.3000000000000007</v>
      </c>
      <c r="U65" s="20"/>
      <c r="V65" s="20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</row>
    <row r="66" spans="1:37" s="21" customFormat="1" ht="26.25" customHeight="1" x14ac:dyDescent="0.2">
      <c r="A66" s="94">
        <v>56</v>
      </c>
      <c r="B66" s="15" t="s">
        <v>113</v>
      </c>
      <c r="C66" s="15" t="s">
        <v>57</v>
      </c>
      <c r="D66" s="15" t="s">
        <v>69</v>
      </c>
      <c r="E66" s="15" t="s">
        <v>101</v>
      </c>
      <c r="F66" s="15" t="s">
        <v>102</v>
      </c>
      <c r="G66" s="15" t="s">
        <v>85</v>
      </c>
      <c r="H66" s="15" t="s">
        <v>66</v>
      </c>
      <c r="I66" s="15" t="s">
        <v>150</v>
      </c>
      <c r="J66" s="24" t="s">
        <v>142</v>
      </c>
      <c r="K66" s="24" t="s">
        <v>112</v>
      </c>
      <c r="L66" s="17">
        <v>100</v>
      </c>
      <c r="M66" s="17">
        <v>100</v>
      </c>
      <c r="N66" s="17">
        <v>100</v>
      </c>
      <c r="O66" s="17">
        <v>100</v>
      </c>
      <c r="P66" s="17">
        <v>9</v>
      </c>
      <c r="Q66" s="17">
        <v>9.3000000000000007</v>
      </c>
      <c r="R66" s="17">
        <v>9.3000000000000007</v>
      </c>
      <c r="S66" s="17">
        <v>9.3000000000000007</v>
      </c>
      <c r="T66" s="17">
        <v>9.3000000000000007</v>
      </c>
      <c r="U66" s="20"/>
      <c r="V66" s="20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</row>
    <row r="67" spans="1:37" s="21" customFormat="1" ht="26.25" customHeight="1" x14ac:dyDescent="0.2">
      <c r="A67" s="93">
        <v>57</v>
      </c>
      <c r="B67" s="15" t="s">
        <v>113</v>
      </c>
      <c r="C67" s="15" t="s">
        <v>57</v>
      </c>
      <c r="D67" s="15" t="s">
        <v>69</v>
      </c>
      <c r="E67" s="15" t="s">
        <v>103</v>
      </c>
      <c r="F67" s="15" t="s">
        <v>104</v>
      </c>
      <c r="G67" s="15" t="s">
        <v>65</v>
      </c>
      <c r="H67" s="15" t="s">
        <v>66</v>
      </c>
      <c r="I67" s="15" t="s">
        <v>64</v>
      </c>
      <c r="J67" s="24" t="s">
        <v>48</v>
      </c>
      <c r="K67" s="24" t="s">
        <v>112</v>
      </c>
      <c r="L67" s="17">
        <v>100</v>
      </c>
      <c r="M67" s="17">
        <v>100</v>
      </c>
      <c r="N67" s="17">
        <v>100</v>
      </c>
      <c r="O67" s="17">
        <v>100</v>
      </c>
      <c r="P67" s="17">
        <f t="shared" si="15"/>
        <v>136.9</v>
      </c>
      <c r="Q67" s="17">
        <f>Q68</f>
        <v>175.9</v>
      </c>
      <c r="R67" s="17">
        <f t="shared" ref="R67:T67" si="19">R68</f>
        <v>172</v>
      </c>
      <c r="S67" s="17">
        <f t="shared" si="19"/>
        <v>179.4</v>
      </c>
      <c r="T67" s="17">
        <f t="shared" si="19"/>
        <v>0</v>
      </c>
      <c r="U67" s="20"/>
      <c r="V67" s="20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</row>
    <row r="68" spans="1:37" s="21" customFormat="1" ht="24.75" customHeight="1" x14ac:dyDescent="0.2">
      <c r="A68" s="94">
        <v>58</v>
      </c>
      <c r="B68" s="15" t="s">
        <v>113</v>
      </c>
      <c r="C68" s="15" t="s">
        <v>57</v>
      </c>
      <c r="D68" s="15" t="s">
        <v>69</v>
      </c>
      <c r="E68" s="15" t="s">
        <v>103</v>
      </c>
      <c r="F68" s="15" t="s">
        <v>104</v>
      </c>
      <c r="G68" s="15" t="s">
        <v>85</v>
      </c>
      <c r="H68" s="15" t="s">
        <v>66</v>
      </c>
      <c r="I68" s="15" t="s">
        <v>150</v>
      </c>
      <c r="J68" s="24" t="s">
        <v>49</v>
      </c>
      <c r="K68" s="24" t="s">
        <v>112</v>
      </c>
      <c r="L68" s="17">
        <v>100</v>
      </c>
      <c r="M68" s="17">
        <v>100</v>
      </c>
      <c r="N68" s="17">
        <v>100</v>
      </c>
      <c r="O68" s="17">
        <v>100</v>
      </c>
      <c r="P68" s="17">
        <v>136.9</v>
      </c>
      <c r="Q68" s="17">
        <v>175.9</v>
      </c>
      <c r="R68" s="52">
        <v>172</v>
      </c>
      <c r="S68" s="52">
        <v>179.4</v>
      </c>
      <c r="T68" s="17">
        <v>0</v>
      </c>
      <c r="U68" s="20"/>
      <c r="V68" s="20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</row>
    <row r="69" spans="1:37" s="21" customFormat="1" ht="17.25" customHeight="1" x14ac:dyDescent="0.2">
      <c r="A69" s="93">
        <v>59</v>
      </c>
      <c r="B69" s="15" t="s">
        <v>113</v>
      </c>
      <c r="C69" s="15" t="s">
        <v>57</v>
      </c>
      <c r="D69" s="15" t="s">
        <v>69</v>
      </c>
      <c r="E69" s="15" t="s">
        <v>105</v>
      </c>
      <c r="F69" s="15" t="s">
        <v>64</v>
      </c>
      <c r="G69" s="15" t="s">
        <v>65</v>
      </c>
      <c r="H69" s="15" t="s">
        <v>66</v>
      </c>
      <c r="I69" s="15" t="s">
        <v>64</v>
      </c>
      <c r="J69" s="24" t="s">
        <v>50</v>
      </c>
      <c r="K69" s="24" t="s">
        <v>112</v>
      </c>
      <c r="L69" s="17">
        <v>100</v>
      </c>
      <c r="M69" s="17">
        <v>100</v>
      </c>
      <c r="N69" s="17">
        <v>100</v>
      </c>
      <c r="O69" s="17">
        <v>100</v>
      </c>
      <c r="P69" s="17">
        <f t="shared" si="15"/>
        <v>4732.2</v>
      </c>
      <c r="Q69" s="17">
        <f t="shared" si="15"/>
        <v>11627.6</v>
      </c>
      <c r="R69" s="17">
        <f t="shared" si="15"/>
        <v>8004.3</v>
      </c>
      <c r="S69" s="17">
        <f t="shared" si="15"/>
        <v>8004.3</v>
      </c>
      <c r="T69" s="17">
        <f t="shared" si="15"/>
        <v>8004.3</v>
      </c>
      <c r="U69" s="20"/>
      <c r="V69" s="20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</row>
    <row r="70" spans="1:37" s="21" customFormat="1" ht="17.25" customHeight="1" x14ac:dyDescent="0.2">
      <c r="A70" s="94">
        <v>60</v>
      </c>
      <c r="B70" s="15" t="s">
        <v>113</v>
      </c>
      <c r="C70" s="15" t="s">
        <v>57</v>
      </c>
      <c r="D70" s="15" t="s">
        <v>69</v>
      </c>
      <c r="E70" s="15" t="s">
        <v>105</v>
      </c>
      <c r="F70" s="15" t="s">
        <v>106</v>
      </c>
      <c r="G70" s="15" t="s">
        <v>65</v>
      </c>
      <c r="H70" s="15" t="s">
        <v>66</v>
      </c>
      <c r="I70" s="15" t="s">
        <v>150</v>
      </c>
      <c r="J70" s="24" t="s">
        <v>51</v>
      </c>
      <c r="K70" s="24" t="s">
        <v>112</v>
      </c>
      <c r="L70" s="17">
        <v>100</v>
      </c>
      <c r="M70" s="17">
        <v>100</v>
      </c>
      <c r="N70" s="17">
        <v>100</v>
      </c>
      <c r="O70" s="17">
        <v>100</v>
      </c>
      <c r="P70" s="17">
        <f t="shared" si="15"/>
        <v>4732.2</v>
      </c>
      <c r="Q70" s="17">
        <f t="shared" si="15"/>
        <v>11627.6</v>
      </c>
      <c r="R70" s="17">
        <f t="shared" si="15"/>
        <v>8004.3</v>
      </c>
      <c r="S70" s="17">
        <f t="shared" si="15"/>
        <v>8004.3</v>
      </c>
      <c r="T70" s="17">
        <f t="shared" si="15"/>
        <v>8004.3</v>
      </c>
      <c r="U70" s="20"/>
      <c r="V70" s="20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</row>
    <row r="71" spans="1:37" s="21" customFormat="1" ht="17.25" customHeight="1" x14ac:dyDescent="0.2">
      <c r="A71" s="93">
        <v>61</v>
      </c>
      <c r="B71" s="15" t="s">
        <v>113</v>
      </c>
      <c r="C71" s="15" t="s">
        <v>57</v>
      </c>
      <c r="D71" s="15" t="s">
        <v>69</v>
      </c>
      <c r="E71" s="15" t="s">
        <v>105</v>
      </c>
      <c r="F71" s="15" t="s">
        <v>106</v>
      </c>
      <c r="G71" s="15" t="s">
        <v>85</v>
      </c>
      <c r="H71" s="15" t="s">
        <v>66</v>
      </c>
      <c r="I71" s="15" t="s">
        <v>150</v>
      </c>
      <c r="J71" s="24" t="s">
        <v>52</v>
      </c>
      <c r="K71" s="24" t="s">
        <v>112</v>
      </c>
      <c r="L71" s="17">
        <v>100</v>
      </c>
      <c r="M71" s="17">
        <v>100</v>
      </c>
      <c r="N71" s="17">
        <v>100</v>
      </c>
      <c r="O71" s="17">
        <v>100</v>
      </c>
      <c r="P71" s="17">
        <v>4732.2</v>
      </c>
      <c r="Q71" s="17">
        <v>11627.6</v>
      </c>
      <c r="R71" s="52">
        <v>8004.3</v>
      </c>
      <c r="S71" s="52">
        <v>8004.3</v>
      </c>
      <c r="T71" s="52">
        <v>8004.3</v>
      </c>
      <c r="U71" s="20"/>
      <c r="V71" s="20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</row>
    <row r="72" spans="1:37" s="21" customFormat="1" ht="26.25" customHeight="1" x14ac:dyDescent="0.2">
      <c r="A72" s="94">
        <v>62</v>
      </c>
      <c r="B72" s="15" t="s">
        <v>113</v>
      </c>
      <c r="C72" s="15" t="s">
        <v>57</v>
      </c>
      <c r="D72" s="15" t="s">
        <v>89</v>
      </c>
      <c r="E72" s="15" t="s">
        <v>65</v>
      </c>
      <c r="F72" s="15" t="s">
        <v>64</v>
      </c>
      <c r="G72" s="15" t="s">
        <v>65</v>
      </c>
      <c r="H72" s="15" t="s">
        <v>66</v>
      </c>
      <c r="I72" s="15" t="s">
        <v>64</v>
      </c>
      <c r="J72" s="84" t="s">
        <v>177</v>
      </c>
      <c r="K72" s="24" t="s">
        <v>112</v>
      </c>
      <c r="L72" s="17">
        <v>100</v>
      </c>
      <c r="M72" s="17">
        <v>100</v>
      </c>
      <c r="N72" s="17">
        <v>100</v>
      </c>
      <c r="O72" s="17">
        <v>100</v>
      </c>
      <c r="P72" s="17">
        <f t="shared" si="15"/>
        <v>0</v>
      </c>
      <c r="Q72" s="17">
        <f>Q73</f>
        <v>0</v>
      </c>
      <c r="R72" s="17">
        <f t="shared" ref="R72:T72" si="20">R73</f>
        <v>0</v>
      </c>
      <c r="S72" s="17">
        <f t="shared" si="20"/>
        <v>0</v>
      </c>
      <c r="T72" s="17">
        <f t="shared" si="20"/>
        <v>0</v>
      </c>
      <c r="U72" s="20"/>
      <c r="V72" s="20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</row>
    <row r="73" spans="1:37" s="21" customFormat="1" ht="26.25" customHeight="1" x14ac:dyDescent="0.2">
      <c r="A73" s="93">
        <v>63</v>
      </c>
      <c r="B73" s="15" t="s">
        <v>113</v>
      </c>
      <c r="C73" s="15" t="s">
        <v>57</v>
      </c>
      <c r="D73" s="15" t="s">
        <v>89</v>
      </c>
      <c r="E73" s="15" t="s">
        <v>91</v>
      </c>
      <c r="F73" s="15" t="s">
        <v>64</v>
      </c>
      <c r="G73" s="15" t="s">
        <v>85</v>
      </c>
      <c r="H73" s="15" t="s">
        <v>66</v>
      </c>
      <c r="I73" s="15" t="s">
        <v>150</v>
      </c>
      <c r="J73" s="84" t="s">
        <v>178</v>
      </c>
      <c r="K73" s="24" t="s">
        <v>112</v>
      </c>
      <c r="L73" s="17">
        <v>100</v>
      </c>
      <c r="M73" s="17">
        <v>100</v>
      </c>
      <c r="N73" s="17">
        <v>100</v>
      </c>
      <c r="O73" s="17">
        <v>100</v>
      </c>
      <c r="P73" s="17">
        <f t="shared" si="15"/>
        <v>0</v>
      </c>
      <c r="Q73" s="17">
        <f t="shared" si="15"/>
        <v>0</v>
      </c>
      <c r="R73" s="17">
        <f t="shared" si="15"/>
        <v>0</v>
      </c>
      <c r="S73" s="17">
        <f t="shared" si="15"/>
        <v>0</v>
      </c>
      <c r="T73" s="17">
        <f t="shared" si="15"/>
        <v>0</v>
      </c>
      <c r="U73" s="20"/>
      <c r="V73" s="20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</row>
    <row r="74" spans="1:37" s="21" customFormat="1" ht="26.25" customHeight="1" x14ac:dyDescent="0.2">
      <c r="A74" s="94">
        <v>64</v>
      </c>
      <c r="B74" s="15" t="s">
        <v>113</v>
      </c>
      <c r="C74" s="15" t="s">
        <v>57</v>
      </c>
      <c r="D74" s="15" t="s">
        <v>89</v>
      </c>
      <c r="E74" s="15" t="s">
        <v>91</v>
      </c>
      <c r="F74" s="15" t="s">
        <v>181</v>
      </c>
      <c r="G74" s="15" t="s">
        <v>85</v>
      </c>
      <c r="H74" s="15" t="s">
        <v>66</v>
      </c>
      <c r="I74" s="15" t="s">
        <v>150</v>
      </c>
      <c r="J74" s="84" t="s">
        <v>179</v>
      </c>
      <c r="K74" s="24" t="s">
        <v>112</v>
      </c>
      <c r="L74" s="17">
        <v>100</v>
      </c>
      <c r="M74" s="17">
        <v>100</v>
      </c>
      <c r="N74" s="17">
        <v>100</v>
      </c>
      <c r="O74" s="17">
        <v>100</v>
      </c>
      <c r="P74" s="17">
        <v>0</v>
      </c>
      <c r="Q74" s="17">
        <v>0</v>
      </c>
      <c r="R74" s="52">
        <v>0</v>
      </c>
      <c r="S74" s="52">
        <v>0</v>
      </c>
      <c r="T74" s="52">
        <v>0</v>
      </c>
      <c r="U74" s="20"/>
      <c r="V74" s="20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</row>
    <row r="75" spans="1:37" s="21" customFormat="1" ht="17.25" customHeight="1" x14ac:dyDescent="0.2">
      <c r="A75" s="93">
        <v>65</v>
      </c>
      <c r="B75" s="15" t="s">
        <v>113</v>
      </c>
      <c r="C75" s="15" t="s">
        <v>57</v>
      </c>
      <c r="D75" s="15" t="s">
        <v>180</v>
      </c>
      <c r="E75" s="15" t="s">
        <v>65</v>
      </c>
      <c r="F75" s="15" t="s">
        <v>64</v>
      </c>
      <c r="G75" s="15" t="s">
        <v>65</v>
      </c>
      <c r="H75" s="15" t="s">
        <v>66</v>
      </c>
      <c r="I75" s="15" t="s">
        <v>64</v>
      </c>
      <c r="J75" s="85" t="s">
        <v>176</v>
      </c>
      <c r="K75" s="24" t="s">
        <v>112</v>
      </c>
      <c r="L75" s="17">
        <v>100</v>
      </c>
      <c r="M75" s="17">
        <v>100</v>
      </c>
      <c r="N75" s="17">
        <v>100</v>
      </c>
      <c r="O75" s="17">
        <v>100</v>
      </c>
      <c r="P75" s="17">
        <f t="shared" si="15"/>
        <v>0</v>
      </c>
      <c r="Q75" s="17">
        <f t="shared" si="15"/>
        <v>0</v>
      </c>
      <c r="R75" s="17">
        <f t="shared" si="15"/>
        <v>0</v>
      </c>
      <c r="S75" s="17">
        <f t="shared" si="15"/>
        <v>0</v>
      </c>
      <c r="T75" s="17">
        <f t="shared" si="15"/>
        <v>0</v>
      </c>
      <c r="U75" s="20"/>
      <c r="V75" s="20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</row>
    <row r="76" spans="1:37" s="21" customFormat="1" ht="17.25" customHeight="1" x14ac:dyDescent="0.2">
      <c r="A76" s="94">
        <v>66</v>
      </c>
      <c r="B76" s="15" t="s">
        <v>113</v>
      </c>
      <c r="C76" s="15" t="s">
        <v>57</v>
      </c>
      <c r="D76" s="15" t="s">
        <v>180</v>
      </c>
      <c r="E76" s="15" t="s">
        <v>91</v>
      </c>
      <c r="F76" s="15" t="s">
        <v>64</v>
      </c>
      <c r="G76" s="15" t="s">
        <v>65</v>
      </c>
      <c r="H76" s="15" t="s">
        <v>66</v>
      </c>
      <c r="I76" s="15" t="s">
        <v>150</v>
      </c>
      <c r="J76" s="86" t="s">
        <v>175</v>
      </c>
      <c r="K76" s="24" t="s">
        <v>112</v>
      </c>
      <c r="L76" s="17">
        <v>100</v>
      </c>
      <c r="M76" s="17">
        <v>100</v>
      </c>
      <c r="N76" s="17">
        <v>100</v>
      </c>
      <c r="O76" s="17">
        <v>100</v>
      </c>
      <c r="P76" s="17">
        <f t="shared" si="15"/>
        <v>0</v>
      </c>
      <c r="Q76" s="17">
        <f t="shared" si="15"/>
        <v>0</v>
      </c>
      <c r="R76" s="17">
        <f t="shared" si="15"/>
        <v>0</v>
      </c>
      <c r="S76" s="17">
        <f t="shared" si="15"/>
        <v>0</v>
      </c>
      <c r="T76" s="17">
        <f t="shared" si="15"/>
        <v>0</v>
      </c>
      <c r="U76" s="20"/>
      <c r="V76" s="20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</row>
    <row r="77" spans="1:37" s="21" customFormat="1" ht="25.5" customHeight="1" x14ac:dyDescent="0.2">
      <c r="A77" s="93">
        <v>67</v>
      </c>
      <c r="B77" s="15" t="s">
        <v>113</v>
      </c>
      <c r="C77" s="15" t="s">
        <v>57</v>
      </c>
      <c r="D77" s="15" t="s">
        <v>180</v>
      </c>
      <c r="E77" s="15" t="s">
        <v>91</v>
      </c>
      <c r="F77" s="15" t="s">
        <v>72</v>
      </c>
      <c r="G77" s="15" t="s">
        <v>85</v>
      </c>
      <c r="H77" s="15" t="s">
        <v>66</v>
      </c>
      <c r="I77" s="15" t="s">
        <v>150</v>
      </c>
      <c r="J77" s="87" t="s">
        <v>174</v>
      </c>
      <c r="K77" s="24" t="s">
        <v>112</v>
      </c>
      <c r="L77" s="17">
        <v>100</v>
      </c>
      <c r="M77" s="17">
        <v>100</v>
      </c>
      <c r="N77" s="17">
        <v>100</v>
      </c>
      <c r="O77" s="17">
        <v>100</v>
      </c>
      <c r="P77" s="17">
        <v>0</v>
      </c>
      <c r="Q77" s="17">
        <v>0</v>
      </c>
      <c r="R77" s="52">
        <v>0</v>
      </c>
      <c r="S77" s="52">
        <v>0</v>
      </c>
      <c r="T77" s="52">
        <v>0</v>
      </c>
      <c r="U77" s="20"/>
      <c r="V77" s="20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</row>
    <row r="78" spans="1:37" s="21" customFormat="1" ht="26.25" customHeight="1" x14ac:dyDescent="0.2">
      <c r="A78" s="94">
        <v>68</v>
      </c>
      <c r="B78" s="15" t="s">
        <v>113</v>
      </c>
      <c r="C78" s="15" t="s">
        <v>57</v>
      </c>
      <c r="D78" s="15" t="s">
        <v>107</v>
      </c>
      <c r="E78" s="15" t="s">
        <v>65</v>
      </c>
      <c r="F78" s="15" t="s">
        <v>64</v>
      </c>
      <c r="G78" s="15" t="s">
        <v>65</v>
      </c>
      <c r="H78" s="15" t="s">
        <v>66</v>
      </c>
      <c r="I78" s="15" t="s">
        <v>64</v>
      </c>
      <c r="J78" s="24" t="s">
        <v>53</v>
      </c>
      <c r="K78" s="24" t="s">
        <v>112</v>
      </c>
      <c r="L78" s="17">
        <v>100</v>
      </c>
      <c r="M78" s="17">
        <v>100</v>
      </c>
      <c r="N78" s="17">
        <v>100</v>
      </c>
      <c r="O78" s="17">
        <v>100</v>
      </c>
      <c r="P78" s="17">
        <f t="shared" si="15"/>
        <v>0</v>
      </c>
      <c r="Q78" s="17">
        <f>Q79</f>
        <v>0</v>
      </c>
      <c r="R78" s="17">
        <f>R79</f>
        <v>0</v>
      </c>
      <c r="S78" s="17">
        <f>S79</f>
        <v>0</v>
      </c>
      <c r="T78" s="17">
        <f>T79</f>
        <v>0</v>
      </c>
      <c r="U78" s="20"/>
      <c r="V78" s="20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</row>
    <row r="79" spans="1:37" s="21" customFormat="1" ht="27.75" customHeight="1" x14ac:dyDescent="0.2">
      <c r="A79" s="93">
        <v>69</v>
      </c>
      <c r="B79" s="15" t="s">
        <v>113</v>
      </c>
      <c r="C79" s="15" t="s">
        <v>57</v>
      </c>
      <c r="D79" s="15" t="s">
        <v>107</v>
      </c>
      <c r="E79" s="15" t="s">
        <v>91</v>
      </c>
      <c r="F79" s="15" t="s">
        <v>64</v>
      </c>
      <c r="G79" s="15" t="s">
        <v>85</v>
      </c>
      <c r="H79" s="15" t="s">
        <v>66</v>
      </c>
      <c r="I79" s="15" t="s">
        <v>150</v>
      </c>
      <c r="J79" s="24" t="s">
        <v>54</v>
      </c>
      <c r="K79" s="24" t="s">
        <v>112</v>
      </c>
      <c r="L79" s="17">
        <v>100</v>
      </c>
      <c r="M79" s="17">
        <v>100</v>
      </c>
      <c r="N79" s="17">
        <v>100</v>
      </c>
      <c r="O79" s="17">
        <v>100</v>
      </c>
      <c r="P79" s="17">
        <v>0</v>
      </c>
      <c r="Q79" s="17">
        <v>0</v>
      </c>
      <c r="R79" s="17">
        <v>0</v>
      </c>
      <c r="S79" s="17">
        <v>0</v>
      </c>
      <c r="T79" s="17">
        <v>0</v>
      </c>
      <c r="U79" s="20"/>
      <c r="V79" s="20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</row>
    <row r="80" spans="1:37" s="21" customFormat="1" ht="12.75" x14ac:dyDescent="0.2">
      <c r="A80" s="103" t="s">
        <v>55</v>
      </c>
      <c r="B80" s="104"/>
      <c r="C80" s="104"/>
      <c r="D80" s="104"/>
      <c r="E80" s="104"/>
      <c r="F80" s="104"/>
      <c r="G80" s="104"/>
      <c r="H80" s="104"/>
      <c r="I80" s="104"/>
      <c r="J80" s="105"/>
      <c r="K80" s="16"/>
      <c r="L80" s="17"/>
      <c r="M80" s="17"/>
      <c r="N80" s="17"/>
      <c r="O80" s="17"/>
      <c r="P80" s="17">
        <f>P10+P54</f>
        <v>12966.599999999999</v>
      </c>
      <c r="Q80" s="17">
        <f>Q10+Q54</f>
        <v>21022.7</v>
      </c>
      <c r="R80" s="17">
        <f>R10+R54</f>
        <v>15866.100000000002</v>
      </c>
      <c r="S80" s="17">
        <f>S10+S54</f>
        <v>15113.599999999999</v>
      </c>
      <c r="T80" s="17">
        <f>T10+T54</f>
        <v>15381.100000000002</v>
      </c>
      <c r="U80" s="20"/>
      <c r="V80" s="20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</row>
    <row r="82" spans="16:17" x14ac:dyDescent="0.25">
      <c r="P82" s="66"/>
    </row>
    <row r="84" spans="16:17" x14ac:dyDescent="0.25">
      <c r="P84" s="1"/>
      <c r="Q84" s="1"/>
    </row>
    <row r="115" spans="16:20" x14ac:dyDescent="0.25">
      <c r="P115" s="2"/>
      <c r="Q115" s="2"/>
      <c r="R115" s="2"/>
      <c r="S115" s="2"/>
      <c r="T115" s="2"/>
    </row>
    <row r="116" spans="16:20" x14ac:dyDescent="0.25">
      <c r="P116" s="2"/>
      <c r="Q116" s="2"/>
      <c r="R116" s="2"/>
      <c r="S116" s="2"/>
      <c r="T116" s="2"/>
    </row>
    <row r="117" spans="16:20" x14ac:dyDescent="0.25">
      <c r="P117" s="2"/>
      <c r="Q117" s="2"/>
      <c r="R117" s="2"/>
      <c r="S117" s="2"/>
      <c r="T117" s="2"/>
    </row>
    <row r="118" spans="16:20" x14ac:dyDescent="0.25">
      <c r="P118" s="2"/>
      <c r="Q118" s="2"/>
      <c r="R118" s="2"/>
      <c r="S118" s="2"/>
      <c r="T118" s="2"/>
    </row>
    <row r="119" spans="16:20" x14ac:dyDescent="0.25">
      <c r="P119" s="2"/>
      <c r="Q119" s="2"/>
      <c r="R119" s="2"/>
      <c r="S119" s="2"/>
      <c r="T119" s="2"/>
    </row>
    <row r="125" spans="16:20" x14ac:dyDescent="0.25">
      <c r="P125" s="2"/>
      <c r="Q125" s="2"/>
      <c r="R125" s="2"/>
      <c r="S125" s="2"/>
      <c r="T125" s="2"/>
    </row>
    <row r="126" spans="16:20" x14ac:dyDescent="0.25">
      <c r="P126" s="2"/>
      <c r="Q126" s="2"/>
      <c r="R126" s="2"/>
      <c r="S126" s="2"/>
      <c r="T126" s="2"/>
    </row>
    <row r="127" spans="16:20" x14ac:dyDescent="0.25">
      <c r="P127" s="2"/>
      <c r="Q127" s="2"/>
      <c r="R127" s="2"/>
      <c r="S127" s="2"/>
      <c r="T127" s="2"/>
    </row>
    <row r="130" spans="16:20" x14ac:dyDescent="0.25">
      <c r="P130" s="2"/>
      <c r="Q130" s="2"/>
      <c r="R130" s="2"/>
      <c r="S130" s="2"/>
      <c r="T130" s="2"/>
    </row>
  </sheetData>
  <mergeCells count="19">
    <mergeCell ref="A80:J80"/>
    <mergeCell ref="Q6:Q8"/>
    <mergeCell ref="R6:T6"/>
    <mergeCell ref="B7:B8"/>
    <mergeCell ref="C7:G7"/>
    <mergeCell ref="H7:I7"/>
    <mergeCell ref="R7:R8"/>
    <mergeCell ref="S7:S8"/>
    <mergeCell ref="T7:T8"/>
    <mergeCell ref="P1:T1"/>
    <mergeCell ref="N2:T2"/>
    <mergeCell ref="P3:T3"/>
    <mergeCell ref="G4:Q4"/>
    <mergeCell ref="A6:A8"/>
    <mergeCell ref="B6:I6"/>
    <mergeCell ref="J6:J8"/>
    <mergeCell ref="K6:K8"/>
    <mergeCell ref="L6:O7"/>
    <mergeCell ref="P6:P8"/>
  </mergeCells>
  <pageMargins left="0.23622047244094491" right="0" top="0.35433070866141736" bottom="0.35433070866141736" header="0.31496062992125984" footer="0.31496062992125984"/>
  <pageSetup paperSize="9" scale="6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22"/>
  <sheetViews>
    <sheetView workbookViewId="0">
      <pane xSplit="10" ySplit="9" topLeftCell="K65" activePane="bottomRight" state="frozen"/>
      <selection pane="topRight" activeCell="K1" sqref="K1"/>
      <selection pane="bottomLeft" activeCell="A10" sqref="A10"/>
      <selection pane="bottomRight" activeCell="S81" sqref="S81"/>
    </sheetView>
  </sheetViews>
  <sheetFormatPr defaultRowHeight="15" x14ac:dyDescent="0.25"/>
  <cols>
    <col min="1" max="1" width="4.7109375" customWidth="1"/>
    <col min="2" max="2" width="5.42578125" customWidth="1"/>
    <col min="3" max="3" width="5.85546875" customWidth="1"/>
    <col min="4" max="4" width="6" customWidth="1"/>
    <col min="5" max="5" width="5.42578125" customWidth="1"/>
    <col min="6" max="6" width="6.28515625" customWidth="1"/>
    <col min="7" max="7" width="7.140625" customWidth="1"/>
    <col min="8" max="8" width="7.28515625" customWidth="1"/>
    <col min="9" max="9" width="6.140625" customWidth="1"/>
    <col min="10" max="10" width="65.42578125" customWidth="1"/>
    <col min="11" max="11" width="17.85546875" customWidth="1"/>
    <col min="12" max="12" width="7.5703125" customWidth="1"/>
    <col min="13" max="13" width="6.42578125" customWidth="1"/>
    <col min="14" max="14" width="6.85546875" customWidth="1"/>
    <col min="15" max="15" width="8" customWidth="1"/>
    <col min="16" max="16" width="10.7109375" customWidth="1"/>
    <col min="17" max="17" width="10" customWidth="1"/>
  </cols>
  <sheetData>
    <row r="1" spans="1:37" x14ac:dyDescent="0.25">
      <c r="P1" s="127" t="s">
        <v>214</v>
      </c>
      <c r="Q1" s="127"/>
      <c r="R1" s="127"/>
      <c r="S1" s="127"/>
      <c r="T1" s="127"/>
    </row>
    <row r="2" spans="1:37" x14ac:dyDescent="0.25">
      <c r="N2" s="126" t="s">
        <v>199</v>
      </c>
      <c r="O2" s="126"/>
      <c r="P2" s="126"/>
      <c r="Q2" s="126"/>
      <c r="R2" s="126"/>
      <c r="S2" s="126"/>
      <c r="T2" s="126"/>
    </row>
    <row r="3" spans="1:37" x14ac:dyDescent="0.25">
      <c r="P3" s="109"/>
      <c r="Q3" s="109"/>
      <c r="R3" s="109"/>
      <c r="S3" s="109"/>
      <c r="T3" s="109"/>
    </row>
    <row r="4" spans="1:37" x14ac:dyDescent="0.25">
      <c r="G4" s="101" t="s">
        <v>206</v>
      </c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88"/>
      <c r="S4" s="88"/>
      <c r="T4" s="88"/>
    </row>
    <row r="5" spans="1:37" x14ac:dyDescent="0.25">
      <c r="S5" t="s">
        <v>109</v>
      </c>
    </row>
    <row r="6" spans="1:37" s="5" customFormat="1" ht="27.6" customHeight="1" x14ac:dyDescent="0.2">
      <c r="A6" s="106" t="s">
        <v>0</v>
      </c>
      <c r="B6" s="114" t="s">
        <v>1</v>
      </c>
      <c r="C6" s="115"/>
      <c r="D6" s="115"/>
      <c r="E6" s="115"/>
      <c r="F6" s="115"/>
      <c r="G6" s="115"/>
      <c r="H6" s="115"/>
      <c r="I6" s="116"/>
      <c r="J6" s="117" t="s">
        <v>2</v>
      </c>
      <c r="K6" s="110" t="s">
        <v>3</v>
      </c>
      <c r="L6" s="120" t="s">
        <v>4</v>
      </c>
      <c r="M6" s="121"/>
      <c r="N6" s="121"/>
      <c r="O6" s="122"/>
      <c r="P6" s="128" t="s">
        <v>203</v>
      </c>
      <c r="Q6" s="128" t="s">
        <v>202</v>
      </c>
      <c r="R6" s="110" t="s">
        <v>5</v>
      </c>
      <c r="S6" s="111"/>
      <c r="T6" s="111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</row>
    <row r="7" spans="1:37" s="5" customFormat="1" ht="42.75" customHeight="1" x14ac:dyDescent="0.2">
      <c r="A7" s="107"/>
      <c r="B7" s="112" t="s">
        <v>6</v>
      </c>
      <c r="C7" s="113" t="s">
        <v>7</v>
      </c>
      <c r="D7" s="113"/>
      <c r="E7" s="113"/>
      <c r="F7" s="113"/>
      <c r="G7" s="113"/>
      <c r="H7" s="113" t="s">
        <v>8</v>
      </c>
      <c r="I7" s="113"/>
      <c r="J7" s="118"/>
      <c r="K7" s="110"/>
      <c r="L7" s="123"/>
      <c r="M7" s="124"/>
      <c r="N7" s="124"/>
      <c r="O7" s="125"/>
      <c r="P7" s="128"/>
      <c r="Q7" s="128"/>
      <c r="R7" s="110" t="s">
        <v>152</v>
      </c>
      <c r="S7" s="110" t="s">
        <v>200</v>
      </c>
      <c r="T7" s="110" t="s">
        <v>201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</row>
    <row r="8" spans="1:37" s="5" customFormat="1" ht="108.75" customHeight="1" x14ac:dyDescent="0.2">
      <c r="A8" s="108"/>
      <c r="B8" s="112"/>
      <c r="C8" s="6" t="s">
        <v>11</v>
      </c>
      <c r="D8" s="6" t="s">
        <v>12</v>
      </c>
      <c r="E8" s="6" t="s">
        <v>13</v>
      </c>
      <c r="F8" s="6" t="s">
        <v>14</v>
      </c>
      <c r="G8" s="91" t="s">
        <v>15</v>
      </c>
      <c r="H8" s="91" t="s">
        <v>16</v>
      </c>
      <c r="I8" s="91" t="s">
        <v>17</v>
      </c>
      <c r="J8" s="119"/>
      <c r="K8" s="111"/>
      <c r="L8" s="90" t="s">
        <v>147</v>
      </c>
      <c r="M8" s="90" t="s">
        <v>152</v>
      </c>
      <c r="N8" s="90" t="s">
        <v>186</v>
      </c>
      <c r="O8" s="90" t="s">
        <v>201</v>
      </c>
      <c r="P8" s="129"/>
      <c r="Q8" s="129"/>
      <c r="R8" s="110"/>
      <c r="S8" s="110"/>
      <c r="T8" s="110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</row>
    <row r="9" spans="1:37" s="14" customFormat="1" ht="12.75" x14ac:dyDescent="0.2">
      <c r="A9" s="8"/>
      <c r="B9" s="92" t="s">
        <v>56</v>
      </c>
      <c r="C9" s="92" t="s">
        <v>57</v>
      </c>
      <c r="D9" s="92" t="s">
        <v>58</v>
      </c>
      <c r="E9" s="92" t="s">
        <v>59</v>
      </c>
      <c r="F9" s="92" t="s">
        <v>60</v>
      </c>
      <c r="G9" s="92" t="s">
        <v>61</v>
      </c>
      <c r="H9" s="92" t="s">
        <v>62</v>
      </c>
      <c r="I9" s="92" t="s">
        <v>63</v>
      </c>
      <c r="J9" s="10">
        <v>9</v>
      </c>
      <c r="K9" s="89">
        <v>10</v>
      </c>
      <c r="L9" s="89">
        <v>11</v>
      </c>
      <c r="M9" s="89">
        <v>12</v>
      </c>
      <c r="N9" s="89">
        <v>13</v>
      </c>
      <c r="O9" s="89">
        <v>14</v>
      </c>
      <c r="P9" s="89">
        <v>16</v>
      </c>
      <c r="Q9" s="89">
        <v>17</v>
      </c>
      <c r="R9" s="89">
        <v>18</v>
      </c>
      <c r="S9" s="89">
        <v>19</v>
      </c>
      <c r="T9" s="89">
        <v>20</v>
      </c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</row>
    <row r="10" spans="1:37" s="21" customFormat="1" ht="14.25" customHeight="1" x14ac:dyDescent="0.2">
      <c r="A10" s="93">
        <v>1</v>
      </c>
      <c r="B10" s="15" t="s">
        <v>64</v>
      </c>
      <c r="C10" s="15" t="s">
        <v>56</v>
      </c>
      <c r="D10" s="15" t="s">
        <v>65</v>
      </c>
      <c r="E10" s="15" t="s">
        <v>65</v>
      </c>
      <c r="F10" s="15" t="s">
        <v>64</v>
      </c>
      <c r="G10" s="15" t="s">
        <v>65</v>
      </c>
      <c r="H10" s="15" t="s">
        <v>66</v>
      </c>
      <c r="I10" s="15" t="s">
        <v>64</v>
      </c>
      <c r="J10" s="24" t="s">
        <v>18</v>
      </c>
      <c r="K10" s="16"/>
      <c r="L10" s="17"/>
      <c r="M10" s="17"/>
      <c r="N10" s="17"/>
      <c r="O10" s="17"/>
      <c r="P10" s="17">
        <f>P17+P23+P31+P34+P48+P11+P38+P44</f>
        <v>1978</v>
      </c>
      <c r="Q10" s="17">
        <f>Q17+Q23+Q31+Q34+Q48+Q11+Q38+Q44</f>
        <v>2321.8000000000002</v>
      </c>
      <c r="R10" s="17">
        <f>R17+R23+R31+R34+R48+R11+R38+R44</f>
        <v>1680.6999999999998</v>
      </c>
      <c r="S10" s="17">
        <f>S17+S23+S31+S34+S48+S11+S38+S44</f>
        <v>2120.8000000000002</v>
      </c>
      <c r="T10" s="17">
        <f>T17+T23+T31+T34+T48+T11+T38+T44</f>
        <v>2567.6999999999998</v>
      </c>
      <c r="U10" s="20"/>
      <c r="V10" s="20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</row>
    <row r="11" spans="1:37" s="21" customFormat="1" ht="16.5" customHeight="1" x14ac:dyDescent="0.2">
      <c r="A11" s="94">
        <v>2</v>
      </c>
      <c r="B11" s="15" t="s">
        <v>67</v>
      </c>
      <c r="C11" s="15" t="s">
        <v>56</v>
      </c>
      <c r="D11" s="15" t="s">
        <v>68</v>
      </c>
      <c r="E11" s="15" t="s">
        <v>69</v>
      </c>
      <c r="F11" s="15" t="s">
        <v>64</v>
      </c>
      <c r="G11" s="15" t="s">
        <v>68</v>
      </c>
      <c r="H11" s="15" t="s">
        <v>66</v>
      </c>
      <c r="I11" s="15" t="s">
        <v>64</v>
      </c>
      <c r="J11" s="24" t="s">
        <v>20</v>
      </c>
      <c r="K11" s="24" t="s">
        <v>182</v>
      </c>
      <c r="L11" s="17"/>
      <c r="M11" s="17"/>
      <c r="N11" s="17"/>
      <c r="O11" s="17"/>
      <c r="P11" s="17">
        <f>P12+P14+P13</f>
        <v>386.8</v>
      </c>
      <c r="Q11" s="17">
        <f t="shared" ref="Q11:T11" si="0">Q12+Q14+Q13</f>
        <v>627.4</v>
      </c>
      <c r="R11" s="17">
        <f t="shared" si="0"/>
        <v>667.5</v>
      </c>
      <c r="S11" s="17">
        <f t="shared" si="0"/>
        <v>699.7</v>
      </c>
      <c r="T11" s="17">
        <f t="shared" si="0"/>
        <v>732.4</v>
      </c>
      <c r="U11" s="20"/>
      <c r="V11" s="20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</row>
    <row r="12" spans="1:37" s="21" customFormat="1" ht="50.25" customHeight="1" x14ac:dyDescent="0.2">
      <c r="A12" s="93">
        <v>3</v>
      </c>
      <c r="B12" s="15" t="s">
        <v>67</v>
      </c>
      <c r="C12" s="15" t="s">
        <v>56</v>
      </c>
      <c r="D12" s="15" t="s">
        <v>68</v>
      </c>
      <c r="E12" s="15" t="s">
        <v>69</v>
      </c>
      <c r="F12" s="15" t="s">
        <v>71</v>
      </c>
      <c r="G12" s="15" t="s">
        <v>68</v>
      </c>
      <c r="H12" s="15" t="s">
        <v>66</v>
      </c>
      <c r="I12" s="15" t="s">
        <v>70</v>
      </c>
      <c r="J12" s="24" t="s">
        <v>21</v>
      </c>
      <c r="K12" s="24" t="s">
        <v>182</v>
      </c>
      <c r="L12" s="17">
        <v>2</v>
      </c>
      <c r="M12" s="17">
        <v>2</v>
      </c>
      <c r="N12" s="17">
        <v>2</v>
      </c>
      <c r="O12" s="17">
        <v>2</v>
      </c>
      <c r="P12" s="17">
        <v>386</v>
      </c>
      <c r="Q12" s="17">
        <v>625.4</v>
      </c>
      <c r="R12" s="50">
        <v>667</v>
      </c>
      <c r="S12" s="51">
        <v>699</v>
      </c>
      <c r="T12" s="51">
        <v>731.4</v>
      </c>
      <c r="U12" s="20"/>
      <c r="V12" s="20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</row>
    <row r="13" spans="1:37" s="21" customFormat="1" ht="50.25" customHeight="1" x14ac:dyDescent="0.2">
      <c r="A13" s="94">
        <v>4</v>
      </c>
      <c r="B13" s="15" t="s">
        <v>67</v>
      </c>
      <c r="C13" s="15" t="s">
        <v>56</v>
      </c>
      <c r="D13" s="15" t="s">
        <v>68</v>
      </c>
      <c r="E13" s="15" t="s">
        <v>69</v>
      </c>
      <c r="F13" s="15" t="s">
        <v>74</v>
      </c>
      <c r="G13" s="15" t="s">
        <v>68</v>
      </c>
      <c r="H13" s="15" t="s">
        <v>66</v>
      </c>
      <c r="I13" s="15" t="s">
        <v>70</v>
      </c>
      <c r="J13" s="24" t="s">
        <v>213</v>
      </c>
      <c r="K13" s="24" t="s">
        <v>182</v>
      </c>
      <c r="L13" s="17">
        <v>2</v>
      </c>
      <c r="M13" s="17">
        <v>2</v>
      </c>
      <c r="N13" s="17">
        <v>2</v>
      </c>
      <c r="O13" s="17">
        <v>2</v>
      </c>
      <c r="P13" s="17">
        <v>0.7</v>
      </c>
      <c r="Q13" s="17">
        <v>0</v>
      </c>
      <c r="R13" s="50">
        <v>0</v>
      </c>
      <c r="S13" s="51">
        <v>0</v>
      </c>
      <c r="T13" s="51">
        <v>0</v>
      </c>
      <c r="U13" s="20"/>
      <c r="V13" s="20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</row>
    <row r="14" spans="1:37" s="21" customFormat="1" ht="51.75" customHeight="1" x14ac:dyDescent="0.2">
      <c r="A14" s="93">
        <v>5</v>
      </c>
      <c r="B14" s="15" t="s">
        <v>67</v>
      </c>
      <c r="C14" s="15" t="s">
        <v>56</v>
      </c>
      <c r="D14" s="15" t="s">
        <v>68</v>
      </c>
      <c r="E14" s="15" t="s">
        <v>69</v>
      </c>
      <c r="F14" s="15" t="s">
        <v>197</v>
      </c>
      <c r="G14" s="15" t="s">
        <v>68</v>
      </c>
      <c r="H14" s="15" t="s">
        <v>66</v>
      </c>
      <c r="I14" s="15" t="s">
        <v>70</v>
      </c>
      <c r="J14" s="77" t="s">
        <v>198</v>
      </c>
      <c r="K14" s="24" t="s">
        <v>19</v>
      </c>
      <c r="L14" s="17">
        <v>15</v>
      </c>
      <c r="M14" s="17">
        <v>15</v>
      </c>
      <c r="N14" s="17">
        <v>15</v>
      </c>
      <c r="O14" s="17">
        <v>15</v>
      </c>
      <c r="P14" s="17">
        <v>0.1</v>
      </c>
      <c r="Q14" s="17">
        <v>2</v>
      </c>
      <c r="R14" s="17">
        <v>0.5</v>
      </c>
      <c r="S14" s="17">
        <v>0.7</v>
      </c>
      <c r="T14" s="17">
        <v>1</v>
      </c>
      <c r="U14" s="20"/>
      <c r="V14" s="20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</row>
    <row r="15" spans="1:37" s="21" customFormat="1" ht="15.75" hidden="1" customHeight="1" x14ac:dyDescent="0.2">
      <c r="A15" s="94">
        <v>6</v>
      </c>
      <c r="B15" s="15" t="s">
        <v>67</v>
      </c>
      <c r="C15" s="15" t="s">
        <v>56</v>
      </c>
      <c r="D15" s="15" t="s">
        <v>68</v>
      </c>
      <c r="E15" s="15" t="s">
        <v>69</v>
      </c>
      <c r="F15" s="15" t="s">
        <v>74</v>
      </c>
      <c r="G15" s="15" t="s">
        <v>68</v>
      </c>
      <c r="H15" s="15" t="s">
        <v>66</v>
      </c>
      <c r="I15" s="15" t="s">
        <v>70</v>
      </c>
      <c r="J15" s="24" t="s">
        <v>75</v>
      </c>
      <c r="K15" s="16" t="s">
        <v>19</v>
      </c>
      <c r="L15" s="17">
        <v>10</v>
      </c>
      <c r="M15" s="17">
        <v>10</v>
      </c>
      <c r="N15" s="17">
        <v>10</v>
      </c>
      <c r="O15" s="17">
        <v>10</v>
      </c>
      <c r="P15" s="17">
        <v>852854.6</v>
      </c>
      <c r="Q15" s="17">
        <v>852854.6</v>
      </c>
      <c r="R15" s="17">
        <v>362077.2</v>
      </c>
      <c r="S15" s="17">
        <v>377389.9</v>
      </c>
      <c r="T15" s="17">
        <v>392057.5</v>
      </c>
      <c r="U15" s="20"/>
      <c r="V15" s="20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</row>
    <row r="16" spans="1:37" s="21" customFormat="1" ht="0.75" hidden="1" customHeight="1" x14ac:dyDescent="0.2">
      <c r="A16" s="93">
        <v>7</v>
      </c>
      <c r="B16" s="15" t="s">
        <v>67</v>
      </c>
      <c r="C16" s="15" t="s">
        <v>56</v>
      </c>
      <c r="D16" s="15" t="s">
        <v>68</v>
      </c>
      <c r="E16" s="15" t="s">
        <v>69</v>
      </c>
      <c r="F16" s="15" t="s">
        <v>76</v>
      </c>
      <c r="G16" s="15" t="s">
        <v>68</v>
      </c>
      <c r="H16" s="15" t="s">
        <v>66</v>
      </c>
      <c r="I16" s="15" t="s">
        <v>70</v>
      </c>
      <c r="J16" s="24" t="s">
        <v>77</v>
      </c>
      <c r="K16" s="16" t="s">
        <v>19</v>
      </c>
      <c r="L16" s="17">
        <v>10</v>
      </c>
      <c r="M16" s="17">
        <v>10</v>
      </c>
      <c r="N16" s="17">
        <v>10</v>
      </c>
      <c r="O16" s="17">
        <v>10</v>
      </c>
      <c r="P16" s="17">
        <v>213095.3</v>
      </c>
      <c r="Q16" s="17">
        <v>213095.3</v>
      </c>
      <c r="R16" s="17">
        <v>366194.5</v>
      </c>
      <c r="S16" s="17">
        <v>380842.3</v>
      </c>
      <c r="T16" s="17">
        <v>396075.7</v>
      </c>
      <c r="U16" s="20"/>
      <c r="V16" s="20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</row>
    <row r="17" spans="1:37" s="21" customFormat="1" ht="26.25" customHeight="1" x14ac:dyDescent="0.2">
      <c r="A17" s="94">
        <v>8</v>
      </c>
      <c r="B17" s="15" t="s">
        <v>64</v>
      </c>
      <c r="C17" s="15" t="s">
        <v>56</v>
      </c>
      <c r="D17" s="15" t="s">
        <v>78</v>
      </c>
      <c r="E17" s="15" t="s">
        <v>65</v>
      </c>
      <c r="F17" s="15" t="s">
        <v>64</v>
      </c>
      <c r="G17" s="15" t="s">
        <v>65</v>
      </c>
      <c r="H17" s="15" t="s">
        <v>66</v>
      </c>
      <c r="I17" s="15" t="s">
        <v>64</v>
      </c>
      <c r="J17" s="24" t="s">
        <v>22</v>
      </c>
      <c r="K17" s="24" t="s">
        <v>183</v>
      </c>
      <c r="L17" s="17">
        <v>10</v>
      </c>
      <c r="M17" s="17">
        <v>20</v>
      </c>
      <c r="N17" s="17">
        <v>2</v>
      </c>
      <c r="O17" s="17">
        <v>20</v>
      </c>
      <c r="P17" s="17">
        <f>P18</f>
        <v>462.40000000000003</v>
      </c>
      <c r="Q17" s="17">
        <f>Q18</f>
        <v>537.40000000000009</v>
      </c>
      <c r="R17" s="17">
        <f t="shared" ref="R17:T17" si="1">R18</f>
        <v>562.59999999999991</v>
      </c>
      <c r="S17" s="17">
        <f t="shared" si="1"/>
        <v>594.79999999999995</v>
      </c>
      <c r="T17" s="17">
        <f t="shared" si="1"/>
        <v>629.9</v>
      </c>
      <c r="U17" s="20"/>
      <c r="V17" s="20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</row>
    <row r="18" spans="1:37" s="21" customFormat="1" ht="15" customHeight="1" x14ac:dyDescent="0.2">
      <c r="A18" s="93">
        <v>9</v>
      </c>
      <c r="B18" s="15" t="s">
        <v>79</v>
      </c>
      <c r="C18" s="15" t="s">
        <v>56</v>
      </c>
      <c r="D18" s="15" t="s">
        <v>78</v>
      </c>
      <c r="E18" s="15" t="s">
        <v>69</v>
      </c>
      <c r="F18" s="15" t="s">
        <v>64</v>
      </c>
      <c r="G18" s="15" t="s">
        <v>68</v>
      </c>
      <c r="H18" s="15" t="s">
        <v>66</v>
      </c>
      <c r="I18" s="15" t="s">
        <v>70</v>
      </c>
      <c r="J18" s="24" t="s">
        <v>24</v>
      </c>
      <c r="K18" s="24" t="s">
        <v>183</v>
      </c>
      <c r="L18" s="17">
        <v>10</v>
      </c>
      <c r="M18" s="17">
        <v>20</v>
      </c>
      <c r="N18" s="17">
        <v>20</v>
      </c>
      <c r="O18" s="17">
        <v>20</v>
      </c>
      <c r="P18" s="17">
        <f>P19+P20+P21+P22</f>
        <v>462.40000000000003</v>
      </c>
      <c r="Q18" s="17">
        <f>Q19+Q20+Q21+Q22</f>
        <v>537.40000000000009</v>
      </c>
      <c r="R18" s="17">
        <f>R19+R20+R21+R22</f>
        <v>562.59999999999991</v>
      </c>
      <c r="S18" s="17">
        <f>S19+S20+S21+S22</f>
        <v>594.79999999999995</v>
      </c>
      <c r="T18" s="17">
        <f>T19+T20+T21+T22</f>
        <v>629.9</v>
      </c>
      <c r="U18" s="20"/>
      <c r="V18" s="20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</row>
    <row r="19" spans="1:37" s="21" customFormat="1" ht="51" x14ac:dyDescent="0.2">
      <c r="A19" s="94">
        <v>10</v>
      </c>
      <c r="B19" s="15" t="s">
        <v>79</v>
      </c>
      <c r="C19" s="15" t="s">
        <v>56</v>
      </c>
      <c r="D19" s="15" t="s">
        <v>78</v>
      </c>
      <c r="E19" s="15" t="s">
        <v>69</v>
      </c>
      <c r="F19" s="15" t="s">
        <v>80</v>
      </c>
      <c r="G19" s="15" t="s">
        <v>68</v>
      </c>
      <c r="H19" s="15" t="s">
        <v>66</v>
      </c>
      <c r="I19" s="15" t="s">
        <v>70</v>
      </c>
      <c r="J19" s="24" t="s">
        <v>25</v>
      </c>
      <c r="K19" s="24" t="s">
        <v>183</v>
      </c>
      <c r="L19" s="17">
        <v>10</v>
      </c>
      <c r="M19" s="17">
        <v>20</v>
      </c>
      <c r="N19" s="17">
        <v>20</v>
      </c>
      <c r="O19" s="17">
        <v>20</v>
      </c>
      <c r="P19" s="17">
        <v>226.1</v>
      </c>
      <c r="Q19" s="17">
        <v>243</v>
      </c>
      <c r="R19" s="50">
        <v>266.39999999999998</v>
      </c>
      <c r="S19" s="50">
        <v>283.8</v>
      </c>
      <c r="T19" s="50">
        <v>301.3</v>
      </c>
      <c r="U19" s="20"/>
      <c r="V19" s="20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</row>
    <row r="20" spans="1:37" s="21" customFormat="1" ht="52.5" customHeight="1" x14ac:dyDescent="0.2">
      <c r="A20" s="93">
        <v>11</v>
      </c>
      <c r="B20" s="15" t="s">
        <v>79</v>
      </c>
      <c r="C20" s="15" t="s">
        <v>56</v>
      </c>
      <c r="D20" s="15" t="s">
        <v>78</v>
      </c>
      <c r="E20" s="15" t="s">
        <v>69</v>
      </c>
      <c r="F20" s="15" t="s">
        <v>81</v>
      </c>
      <c r="G20" s="15" t="s">
        <v>68</v>
      </c>
      <c r="H20" s="15" t="s">
        <v>66</v>
      </c>
      <c r="I20" s="15" t="s">
        <v>70</v>
      </c>
      <c r="J20" s="24" t="s">
        <v>26</v>
      </c>
      <c r="K20" s="24" t="s">
        <v>183</v>
      </c>
      <c r="L20" s="17">
        <v>10</v>
      </c>
      <c r="M20" s="17">
        <v>20</v>
      </c>
      <c r="N20" s="17">
        <v>20</v>
      </c>
      <c r="O20" s="17">
        <v>20</v>
      </c>
      <c r="P20" s="17">
        <v>1.3</v>
      </c>
      <c r="Q20" s="17">
        <v>1.3</v>
      </c>
      <c r="R20" s="50">
        <v>1.9</v>
      </c>
      <c r="S20" s="50">
        <v>1.9</v>
      </c>
      <c r="T20" s="50">
        <v>2</v>
      </c>
      <c r="U20" s="20"/>
      <c r="V20" s="20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</row>
    <row r="21" spans="1:37" s="21" customFormat="1" ht="51" x14ac:dyDescent="0.2">
      <c r="A21" s="94">
        <v>12</v>
      </c>
      <c r="B21" s="15" t="s">
        <v>79</v>
      </c>
      <c r="C21" s="15" t="s">
        <v>56</v>
      </c>
      <c r="D21" s="15" t="s">
        <v>78</v>
      </c>
      <c r="E21" s="15" t="s">
        <v>69</v>
      </c>
      <c r="F21" s="15" t="s">
        <v>82</v>
      </c>
      <c r="G21" s="15" t="s">
        <v>68</v>
      </c>
      <c r="H21" s="15" t="s">
        <v>66</v>
      </c>
      <c r="I21" s="15" t="s">
        <v>70</v>
      </c>
      <c r="J21" s="24" t="s">
        <v>27</v>
      </c>
      <c r="K21" s="24" t="s">
        <v>183</v>
      </c>
      <c r="L21" s="17">
        <v>10</v>
      </c>
      <c r="M21" s="17">
        <v>20</v>
      </c>
      <c r="N21" s="17">
        <v>20</v>
      </c>
      <c r="O21" s="17">
        <v>20</v>
      </c>
      <c r="P21" s="17">
        <v>260.2</v>
      </c>
      <c r="Q21" s="17">
        <v>323.60000000000002</v>
      </c>
      <c r="R21" s="50">
        <v>329.4</v>
      </c>
      <c r="S21" s="50">
        <v>346.3</v>
      </c>
      <c r="T21" s="50">
        <v>363.7</v>
      </c>
      <c r="U21" s="20"/>
      <c r="V21" s="20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</row>
    <row r="22" spans="1:37" s="21" customFormat="1" ht="54.75" customHeight="1" x14ac:dyDescent="0.2">
      <c r="A22" s="93">
        <v>13</v>
      </c>
      <c r="B22" s="15" t="s">
        <v>79</v>
      </c>
      <c r="C22" s="15" t="s">
        <v>56</v>
      </c>
      <c r="D22" s="15" t="s">
        <v>78</v>
      </c>
      <c r="E22" s="15" t="s">
        <v>69</v>
      </c>
      <c r="F22" s="15" t="s">
        <v>83</v>
      </c>
      <c r="G22" s="15" t="s">
        <v>68</v>
      </c>
      <c r="H22" s="15" t="s">
        <v>66</v>
      </c>
      <c r="I22" s="15" t="s">
        <v>70</v>
      </c>
      <c r="J22" s="24" t="s">
        <v>28</v>
      </c>
      <c r="K22" s="24" t="s">
        <v>183</v>
      </c>
      <c r="L22" s="17">
        <v>10</v>
      </c>
      <c r="M22" s="17">
        <v>20</v>
      </c>
      <c r="N22" s="17">
        <v>20</v>
      </c>
      <c r="O22" s="17">
        <v>20</v>
      </c>
      <c r="P22" s="17">
        <v>-25.2</v>
      </c>
      <c r="Q22" s="17">
        <v>-30.5</v>
      </c>
      <c r="R22" s="50">
        <v>-35.1</v>
      </c>
      <c r="S22" s="50">
        <v>-37.200000000000003</v>
      </c>
      <c r="T22" s="50">
        <v>-37.1</v>
      </c>
      <c r="U22" s="20"/>
      <c r="V22" s="20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</row>
    <row r="23" spans="1:37" s="21" customFormat="1" ht="14.25" customHeight="1" x14ac:dyDescent="0.2">
      <c r="A23" s="94">
        <v>14</v>
      </c>
      <c r="B23" s="15" t="s">
        <v>67</v>
      </c>
      <c r="C23" s="15" t="s">
        <v>56</v>
      </c>
      <c r="D23" s="15" t="s">
        <v>84</v>
      </c>
      <c r="E23" s="15" t="s">
        <v>65</v>
      </c>
      <c r="F23" s="15" t="s">
        <v>64</v>
      </c>
      <c r="G23" s="15" t="s">
        <v>65</v>
      </c>
      <c r="H23" s="15" t="s">
        <v>66</v>
      </c>
      <c r="I23" s="15" t="s">
        <v>64</v>
      </c>
      <c r="J23" s="24" t="s">
        <v>29</v>
      </c>
      <c r="K23" s="24" t="s">
        <v>182</v>
      </c>
      <c r="L23" s="17">
        <v>100</v>
      </c>
      <c r="M23" s="17">
        <v>100</v>
      </c>
      <c r="N23" s="17">
        <v>100</v>
      </c>
      <c r="O23" s="17">
        <v>100</v>
      </c>
      <c r="P23" s="17">
        <f>P24+P26</f>
        <v>140.70000000000002</v>
      </c>
      <c r="Q23" s="17">
        <f>Q24+Q26</f>
        <v>243.7</v>
      </c>
      <c r="R23" s="17">
        <f>R24+R26</f>
        <v>291.8</v>
      </c>
      <c r="S23" s="17">
        <f>S24+S26</f>
        <v>297</v>
      </c>
      <c r="T23" s="17">
        <f>T24+T26</f>
        <v>302.10000000000002</v>
      </c>
      <c r="U23" s="20"/>
      <c r="V23" s="20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</row>
    <row r="24" spans="1:37" s="21" customFormat="1" ht="14.25" customHeight="1" x14ac:dyDescent="0.2">
      <c r="A24" s="93">
        <v>15</v>
      </c>
      <c r="B24" s="15" t="s">
        <v>67</v>
      </c>
      <c r="C24" s="15" t="s">
        <v>56</v>
      </c>
      <c r="D24" s="15" t="s">
        <v>84</v>
      </c>
      <c r="E24" s="15" t="s">
        <v>68</v>
      </c>
      <c r="F24" s="15" t="s">
        <v>64</v>
      </c>
      <c r="G24" s="15" t="s">
        <v>65</v>
      </c>
      <c r="H24" s="15" t="s">
        <v>66</v>
      </c>
      <c r="I24" s="15" t="s">
        <v>64</v>
      </c>
      <c r="J24" s="24" t="s">
        <v>30</v>
      </c>
      <c r="K24" s="24" t="s">
        <v>182</v>
      </c>
      <c r="L24" s="17">
        <v>100</v>
      </c>
      <c r="M24" s="17">
        <v>100</v>
      </c>
      <c r="N24" s="17">
        <v>100</v>
      </c>
      <c r="O24" s="17">
        <v>100</v>
      </c>
      <c r="P24" s="17">
        <f>P25</f>
        <v>8.3000000000000007</v>
      </c>
      <c r="Q24" s="17">
        <f>Q25</f>
        <v>97.5</v>
      </c>
      <c r="R24" s="17">
        <f>R25</f>
        <v>72.8</v>
      </c>
      <c r="S24" s="17">
        <f t="shared" ref="S24:T24" si="2">S25</f>
        <v>76.8</v>
      </c>
      <c r="T24" s="17">
        <f t="shared" si="2"/>
        <v>80.8</v>
      </c>
      <c r="U24" s="20"/>
      <c r="V24" s="20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</row>
    <row r="25" spans="1:37" s="21" customFormat="1" ht="28.5" customHeight="1" x14ac:dyDescent="0.2">
      <c r="A25" s="94">
        <v>16</v>
      </c>
      <c r="B25" s="15" t="s">
        <v>67</v>
      </c>
      <c r="C25" s="15" t="s">
        <v>56</v>
      </c>
      <c r="D25" s="15" t="s">
        <v>84</v>
      </c>
      <c r="E25" s="15" t="s">
        <v>68</v>
      </c>
      <c r="F25" s="15" t="s">
        <v>74</v>
      </c>
      <c r="G25" s="15" t="s">
        <v>85</v>
      </c>
      <c r="H25" s="15" t="s">
        <v>66</v>
      </c>
      <c r="I25" s="15" t="s">
        <v>70</v>
      </c>
      <c r="J25" s="24" t="s">
        <v>31</v>
      </c>
      <c r="K25" s="24" t="s">
        <v>182</v>
      </c>
      <c r="L25" s="17">
        <v>100</v>
      </c>
      <c r="M25" s="17">
        <v>100</v>
      </c>
      <c r="N25" s="17">
        <v>100</v>
      </c>
      <c r="O25" s="17">
        <v>100</v>
      </c>
      <c r="P25" s="17">
        <v>8.3000000000000007</v>
      </c>
      <c r="Q25" s="17">
        <v>97.5</v>
      </c>
      <c r="R25" s="50">
        <v>72.8</v>
      </c>
      <c r="S25" s="50">
        <v>76.8</v>
      </c>
      <c r="T25" s="50">
        <v>80.8</v>
      </c>
      <c r="U25" s="20"/>
      <c r="V25" s="20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</row>
    <row r="26" spans="1:37" s="21" customFormat="1" ht="14.25" customHeight="1" x14ac:dyDescent="0.2">
      <c r="A26" s="93">
        <v>17</v>
      </c>
      <c r="B26" s="15" t="s">
        <v>67</v>
      </c>
      <c r="C26" s="15" t="s">
        <v>56</v>
      </c>
      <c r="D26" s="15" t="s">
        <v>84</v>
      </c>
      <c r="E26" s="15" t="s">
        <v>84</v>
      </c>
      <c r="F26" s="15" t="s">
        <v>64</v>
      </c>
      <c r="G26" s="15" t="s">
        <v>65</v>
      </c>
      <c r="H26" s="15" t="s">
        <v>66</v>
      </c>
      <c r="I26" s="15" t="s">
        <v>70</v>
      </c>
      <c r="J26" s="24" t="s">
        <v>32</v>
      </c>
      <c r="K26" s="24" t="s">
        <v>182</v>
      </c>
      <c r="L26" s="17">
        <v>100</v>
      </c>
      <c r="M26" s="17">
        <v>100</v>
      </c>
      <c r="N26" s="17">
        <v>100</v>
      </c>
      <c r="O26" s="17">
        <v>100</v>
      </c>
      <c r="P26" s="17">
        <f t="shared" ref="P26:T26" si="3">P27+P29</f>
        <v>132.4</v>
      </c>
      <c r="Q26" s="17">
        <f t="shared" si="3"/>
        <v>146.19999999999999</v>
      </c>
      <c r="R26" s="17">
        <f t="shared" si="3"/>
        <v>219</v>
      </c>
      <c r="S26" s="17">
        <f t="shared" si="3"/>
        <v>220.2</v>
      </c>
      <c r="T26" s="17">
        <f t="shared" si="3"/>
        <v>221.3</v>
      </c>
      <c r="U26" s="20"/>
      <c r="V26" s="20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</row>
    <row r="27" spans="1:37" s="21" customFormat="1" ht="14.25" customHeight="1" x14ac:dyDescent="0.2">
      <c r="A27" s="94">
        <v>18</v>
      </c>
      <c r="B27" s="15" t="s">
        <v>67</v>
      </c>
      <c r="C27" s="15" t="s">
        <v>56</v>
      </c>
      <c r="D27" s="15" t="s">
        <v>84</v>
      </c>
      <c r="E27" s="15" t="s">
        <v>84</v>
      </c>
      <c r="F27" s="15" t="s">
        <v>74</v>
      </c>
      <c r="G27" s="15" t="s">
        <v>65</v>
      </c>
      <c r="H27" s="15" t="s">
        <v>66</v>
      </c>
      <c r="I27" s="15" t="s">
        <v>70</v>
      </c>
      <c r="J27" s="24" t="s">
        <v>33</v>
      </c>
      <c r="K27" s="24" t="s">
        <v>182</v>
      </c>
      <c r="L27" s="17">
        <v>100</v>
      </c>
      <c r="M27" s="17">
        <v>100</v>
      </c>
      <c r="N27" s="17">
        <v>100</v>
      </c>
      <c r="O27" s="17">
        <v>100</v>
      </c>
      <c r="P27" s="17">
        <f>P28</f>
        <v>122</v>
      </c>
      <c r="Q27" s="17">
        <f>Q28</f>
        <v>126.7</v>
      </c>
      <c r="R27" s="17">
        <f>R28</f>
        <v>196.5</v>
      </c>
      <c r="S27" s="17">
        <f>S28</f>
        <v>197.2</v>
      </c>
      <c r="T27" s="17">
        <f>T28</f>
        <v>198.3</v>
      </c>
      <c r="U27" s="20"/>
      <c r="V27" s="20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</row>
    <row r="28" spans="1:37" s="21" customFormat="1" ht="25.5" x14ac:dyDescent="0.2">
      <c r="A28" s="93">
        <v>19</v>
      </c>
      <c r="B28" s="15" t="s">
        <v>67</v>
      </c>
      <c r="C28" s="15" t="s">
        <v>56</v>
      </c>
      <c r="D28" s="15" t="s">
        <v>84</v>
      </c>
      <c r="E28" s="15" t="s">
        <v>84</v>
      </c>
      <c r="F28" s="15" t="s">
        <v>86</v>
      </c>
      <c r="G28" s="15" t="s">
        <v>85</v>
      </c>
      <c r="H28" s="15" t="s">
        <v>66</v>
      </c>
      <c r="I28" s="15" t="s">
        <v>70</v>
      </c>
      <c r="J28" s="24" t="s">
        <v>34</v>
      </c>
      <c r="K28" s="24" t="s">
        <v>182</v>
      </c>
      <c r="L28" s="17">
        <v>100</v>
      </c>
      <c r="M28" s="17">
        <v>100</v>
      </c>
      <c r="N28" s="17">
        <v>100</v>
      </c>
      <c r="O28" s="17">
        <v>100</v>
      </c>
      <c r="P28" s="17">
        <v>122</v>
      </c>
      <c r="Q28" s="17">
        <v>126.7</v>
      </c>
      <c r="R28" s="52">
        <v>196.5</v>
      </c>
      <c r="S28" s="52">
        <v>197.2</v>
      </c>
      <c r="T28" s="52">
        <v>198.3</v>
      </c>
      <c r="U28" s="20"/>
      <c r="V28" s="20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</row>
    <row r="29" spans="1:37" s="21" customFormat="1" ht="12.75" x14ac:dyDescent="0.2">
      <c r="A29" s="94">
        <v>20</v>
      </c>
      <c r="B29" s="15" t="s">
        <v>67</v>
      </c>
      <c r="C29" s="15" t="s">
        <v>56</v>
      </c>
      <c r="D29" s="15" t="s">
        <v>84</v>
      </c>
      <c r="E29" s="15" t="s">
        <v>84</v>
      </c>
      <c r="F29" s="15" t="s">
        <v>76</v>
      </c>
      <c r="G29" s="15" t="s">
        <v>65</v>
      </c>
      <c r="H29" s="15" t="s">
        <v>66</v>
      </c>
      <c r="I29" s="15" t="s">
        <v>70</v>
      </c>
      <c r="J29" s="24" t="s">
        <v>35</v>
      </c>
      <c r="K29" s="24" t="s">
        <v>182</v>
      </c>
      <c r="L29" s="17">
        <v>100</v>
      </c>
      <c r="M29" s="17">
        <v>100</v>
      </c>
      <c r="N29" s="17">
        <v>100</v>
      </c>
      <c r="O29" s="17">
        <v>100</v>
      </c>
      <c r="P29" s="17">
        <f>P30</f>
        <v>10.4</v>
      </c>
      <c r="Q29" s="17">
        <f>Q30</f>
        <v>19.5</v>
      </c>
      <c r="R29" s="17">
        <f>R30</f>
        <v>22.5</v>
      </c>
      <c r="S29" s="17">
        <f t="shared" ref="S29:T29" si="4">S30</f>
        <v>23</v>
      </c>
      <c r="T29" s="17">
        <f t="shared" si="4"/>
        <v>23</v>
      </c>
      <c r="U29" s="20"/>
      <c r="V29" s="20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</row>
    <row r="30" spans="1:37" s="21" customFormat="1" ht="25.5" x14ac:dyDescent="0.2">
      <c r="A30" s="93">
        <v>21</v>
      </c>
      <c r="B30" s="15" t="s">
        <v>67</v>
      </c>
      <c r="C30" s="15" t="s">
        <v>56</v>
      </c>
      <c r="D30" s="15" t="s">
        <v>84</v>
      </c>
      <c r="E30" s="15" t="s">
        <v>84</v>
      </c>
      <c r="F30" s="15" t="s">
        <v>87</v>
      </c>
      <c r="G30" s="15" t="s">
        <v>85</v>
      </c>
      <c r="H30" s="15" t="s">
        <v>66</v>
      </c>
      <c r="I30" s="15" t="s">
        <v>70</v>
      </c>
      <c r="J30" s="24" t="s">
        <v>36</v>
      </c>
      <c r="K30" s="24" t="s">
        <v>182</v>
      </c>
      <c r="L30" s="17">
        <v>100</v>
      </c>
      <c r="M30" s="17">
        <v>100</v>
      </c>
      <c r="N30" s="17">
        <v>100</v>
      </c>
      <c r="O30" s="17">
        <v>100</v>
      </c>
      <c r="P30" s="17">
        <v>10.4</v>
      </c>
      <c r="Q30" s="17">
        <v>19.5</v>
      </c>
      <c r="R30" s="52">
        <v>22.5</v>
      </c>
      <c r="S30" s="52">
        <v>23</v>
      </c>
      <c r="T30" s="52">
        <v>23</v>
      </c>
      <c r="U30" s="20"/>
      <c r="V30" s="20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</row>
    <row r="31" spans="1:37" s="21" customFormat="1" ht="16.5" customHeight="1" x14ac:dyDescent="0.2">
      <c r="A31" s="94">
        <v>22</v>
      </c>
      <c r="B31" s="15" t="s">
        <v>113</v>
      </c>
      <c r="C31" s="15" t="s">
        <v>56</v>
      </c>
      <c r="D31" s="15" t="s">
        <v>88</v>
      </c>
      <c r="E31" s="15" t="s">
        <v>65</v>
      </c>
      <c r="F31" s="15" t="s">
        <v>64</v>
      </c>
      <c r="G31" s="15" t="s">
        <v>65</v>
      </c>
      <c r="H31" s="15" t="s">
        <v>66</v>
      </c>
      <c r="I31" s="15" t="s">
        <v>64</v>
      </c>
      <c r="J31" s="24" t="s">
        <v>37</v>
      </c>
      <c r="K31" s="24" t="s">
        <v>112</v>
      </c>
      <c r="L31" s="17">
        <v>100</v>
      </c>
      <c r="M31" s="17">
        <v>100</v>
      </c>
      <c r="N31" s="17">
        <v>100</v>
      </c>
      <c r="O31" s="17">
        <v>100</v>
      </c>
      <c r="P31" s="17">
        <f t="shared" ref="P31:T32" si="5">P32</f>
        <v>10.3</v>
      </c>
      <c r="Q31" s="17">
        <f t="shared" si="5"/>
        <v>15</v>
      </c>
      <c r="R31" s="17">
        <f t="shared" si="5"/>
        <v>15</v>
      </c>
      <c r="S31" s="17">
        <f t="shared" si="5"/>
        <v>15</v>
      </c>
      <c r="T31" s="17">
        <f t="shared" si="5"/>
        <v>15</v>
      </c>
      <c r="U31" s="20"/>
      <c r="V31" s="20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</row>
    <row r="32" spans="1:37" s="21" customFormat="1" ht="26.25" customHeight="1" x14ac:dyDescent="0.2">
      <c r="A32" s="93">
        <v>23</v>
      </c>
      <c r="B32" s="15" t="s">
        <v>113</v>
      </c>
      <c r="C32" s="15" t="s">
        <v>56</v>
      </c>
      <c r="D32" s="15" t="s">
        <v>88</v>
      </c>
      <c r="E32" s="15" t="s">
        <v>89</v>
      </c>
      <c r="F32" s="15" t="s">
        <v>64</v>
      </c>
      <c r="G32" s="15" t="s">
        <v>65</v>
      </c>
      <c r="H32" s="15" t="s">
        <v>66</v>
      </c>
      <c r="I32" s="15" t="s">
        <v>70</v>
      </c>
      <c r="J32" s="24" t="s">
        <v>38</v>
      </c>
      <c r="K32" s="24" t="s">
        <v>112</v>
      </c>
      <c r="L32" s="17">
        <v>100</v>
      </c>
      <c r="M32" s="17">
        <v>100</v>
      </c>
      <c r="N32" s="17">
        <v>100</v>
      </c>
      <c r="O32" s="17">
        <v>100</v>
      </c>
      <c r="P32" s="17">
        <f t="shared" si="5"/>
        <v>10.3</v>
      </c>
      <c r="Q32" s="17">
        <f t="shared" si="5"/>
        <v>15</v>
      </c>
      <c r="R32" s="17">
        <f t="shared" si="5"/>
        <v>15</v>
      </c>
      <c r="S32" s="17">
        <f t="shared" si="5"/>
        <v>15</v>
      </c>
      <c r="T32" s="17">
        <f t="shared" si="5"/>
        <v>15</v>
      </c>
      <c r="U32" s="20"/>
      <c r="V32" s="20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</row>
    <row r="33" spans="1:37" s="21" customFormat="1" ht="51" customHeight="1" x14ac:dyDescent="0.2">
      <c r="A33" s="94">
        <v>24</v>
      </c>
      <c r="B33" s="15" t="s">
        <v>113</v>
      </c>
      <c r="C33" s="15" t="s">
        <v>56</v>
      </c>
      <c r="D33" s="15" t="s">
        <v>88</v>
      </c>
      <c r="E33" s="15" t="s">
        <v>89</v>
      </c>
      <c r="F33" s="15" t="s">
        <v>72</v>
      </c>
      <c r="G33" s="15" t="s">
        <v>68</v>
      </c>
      <c r="H33" s="15" t="s">
        <v>66</v>
      </c>
      <c r="I33" s="15" t="s">
        <v>70</v>
      </c>
      <c r="J33" s="24" t="s">
        <v>39</v>
      </c>
      <c r="K33" s="24" t="s">
        <v>112</v>
      </c>
      <c r="L33" s="17">
        <v>100</v>
      </c>
      <c r="M33" s="17">
        <v>100</v>
      </c>
      <c r="N33" s="17">
        <v>100</v>
      </c>
      <c r="O33" s="17">
        <v>100</v>
      </c>
      <c r="P33" s="17">
        <v>10.3</v>
      </c>
      <c r="Q33" s="17">
        <v>15</v>
      </c>
      <c r="R33" s="50">
        <v>15</v>
      </c>
      <c r="S33" s="50">
        <v>15</v>
      </c>
      <c r="T33" s="50">
        <v>15</v>
      </c>
      <c r="U33" s="20"/>
      <c r="V33" s="20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</row>
    <row r="34" spans="1:37" s="21" customFormat="1" ht="26.25" customHeight="1" x14ac:dyDescent="0.2">
      <c r="A34" s="93">
        <v>25</v>
      </c>
      <c r="B34" s="15" t="s">
        <v>113</v>
      </c>
      <c r="C34" s="15" t="s">
        <v>56</v>
      </c>
      <c r="D34" s="15" t="s">
        <v>90</v>
      </c>
      <c r="E34" s="15" t="s">
        <v>65</v>
      </c>
      <c r="F34" s="15" t="s">
        <v>64</v>
      </c>
      <c r="G34" s="15" t="s">
        <v>65</v>
      </c>
      <c r="H34" s="15" t="s">
        <v>66</v>
      </c>
      <c r="I34" s="15" t="s">
        <v>64</v>
      </c>
      <c r="J34" s="78" t="s">
        <v>141</v>
      </c>
      <c r="K34" s="24" t="s">
        <v>112</v>
      </c>
      <c r="L34" s="17">
        <v>100</v>
      </c>
      <c r="M34" s="17">
        <v>100</v>
      </c>
      <c r="N34" s="17">
        <v>100</v>
      </c>
      <c r="O34" s="17">
        <v>100</v>
      </c>
      <c r="P34" s="17">
        <f>P35</f>
        <v>5.6</v>
      </c>
      <c r="Q34" s="17">
        <f t="shared" ref="Q34:T36" si="6">Q35</f>
        <v>27.1</v>
      </c>
      <c r="R34" s="17">
        <f t="shared" si="6"/>
        <v>23.2</v>
      </c>
      <c r="S34" s="17">
        <f t="shared" si="6"/>
        <v>23.2</v>
      </c>
      <c r="T34" s="17">
        <f t="shared" si="6"/>
        <v>23.2</v>
      </c>
      <c r="U34" s="20"/>
      <c r="V34" s="20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</row>
    <row r="35" spans="1:37" s="34" customFormat="1" ht="52.5" customHeight="1" x14ac:dyDescent="0.2">
      <c r="A35" s="94">
        <v>26</v>
      </c>
      <c r="B35" s="15" t="s">
        <v>113</v>
      </c>
      <c r="C35" s="15" t="s">
        <v>56</v>
      </c>
      <c r="D35" s="15" t="s">
        <v>90</v>
      </c>
      <c r="E35" s="15" t="s">
        <v>139</v>
      </c>
      <c r="F35" s="15" t="s">
        <v>64</v>
      </c>
      <c r="G35" s="15" t="s">
        <v>65</v>
      </c>
      <c r="H35" s="15" t="s">
        <v>66</v>
      </c>
      <c r="I35" s="15" t="s">
        <v>64</v>
      </c>
      <c r="J35" s="79" t="s">
        <v>137</v>
      </c>
      <c r="K35" s="24" t="s">
        <v>112</v>
      </c>
      <c r="L35" s="17">
        <v>100</v>
      </c>
      <c r="M35" s="17">
        <v>100</v>
      </c>
      <c r="N35" s="17">
        <v>100</v>
      </c>
      <c r="O35" s="17">
        <v>100</v>
      </c>
      <c r="P35" s="50">
        <f>P36</f>
        <v>5.6</v>
      </c>
      <c r="Q35" s="50">
        <f>Q36</f>
        <v>27.1</v>
      </c>
      <c r="R35" s="50">
        <f t="shared" si="6"/>
        <v>23.2</v>
      </c>
      <c r="S35" s="50">
        <f t="shared" si="6"/>
        <v>23.2</v>
      </c>
      <c r="T35" s="50">
        <f t="shared" si="6"/>
        <v>23.2</v>
      </c>
      <c r="U35" s="33"/>
      <c r="V35" s="33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</row>
    <row r="36" spans="1:37" s="34" customFormat="1" ht="52.5" customHeight="1" x14ac:dyDescent="0.2">
      <c r="A36" s="93">
        <v>27</v>
      </c>
      <c r="B36" s="15" t="s">
        <v>113</v>
      </c>
      <c r="C36" s="15" t="s">
        <v>56</v>
      </c>
      <c r="D36" s="15" t="s">
        <v>90</v>
      </c>
      <c r="E36" s="15" t="s">
        <v>139</v>
      </c>
      <c r="F36" s="15" t="s">
        <v>76</v>
      </c>
      <c r="G36" s="15" t="s">
        <v>65</v>
      </c>
      <c r="H36" s="15" t="s">
        <v>66</v>
      </c>
      <c r="I36" s="15" t="s">
        <v>93</v>
      </c>
      <c r="J36" s="79" t="s">
        <v>138</v>
      </c>
      <c r="K36" s="24" t="s">
        <v>112</v>
      </c>
      <c r="L36" s="17">
        <v>100</v>
      </c>
      <c r="M36" s="17">
        <v>100</v>
      </c>
      <c r="N36" s="17">
        <v>100</v>
      </c>
      <c r="O36" s="17">
        <v>100</v>
      </c>
      <c r="P36" s="50">
        <f>P37</f>
        <v>5.6</v>
      </c>
      <c r="Q36" s="50">
        <f>Q37</f>
        <v>27.1</v>
      </c>
      <c r="R36" s="50">
        <f t="shared" si="6"/>
        <v>23.2</v>
      </c>
      <c r="S36" s="50">
        <f t="shared" si="6"/>
        <v>23.2</v>
      </c>
      <c r="T36" s="50">
        <f t="shared" si="6"/>
        <v>23.2</v>
      </c>
      <c r="U36" s="33"/>
      <c r="V36" s="33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</row>
    <row r="37" spans="1:37" s="34" customFormat="1" ht="51" x14ac:dyDescent="0.2">
      <c r="A37" s="94">
        <v>28</v>
      </c>
      <c r="B37" s="15" t="s">
        <v>113</v>
      </c>
      <c r="C37" s="15" t="s">
        <v>56</v>
      </c>
      <c r="D37" s="15" t="s">
        <v>90</v>
      </c>
      <c r="E37" s="15" t="s">
        <v>139</v>
      </c>
      <c r="F37" s="15" t="s">
        <v>140</v>
      </c>
      <c r="G37" s="15" t="s">
        <v>85</v>
      </c>
      <c r="H37" s="15" t="s">
        <v>66</v>
      </c>
      <c r="I37" s="15" t="s">
        <v>93</v>
      </c>
      <c r="J37" s="78" t="s">
        <v>136</v>
      </c>
      <c r="K37" s="24" t="s">
        <v>112</v>
      </c>
      <c r="L37" s="17">
        <v>100</v>
      </c>
      <c r="M37" s="17">
        <v>100</v>
      </c>
      <c r="N37" s="17">
        <v>100</v>
      </c>
      <c r="O37" s="17">
        <v>100</v>
      </c>
      <c r="P37" s="50">
        <v>5.6</v>
      </c>
      <c r="Q37" s="50">
        <v>27.1</v>
      </c>
      <c r="R37" s="50">
        <v>23.2</v>
      </c>
      <c r="S37" s="50">
        <v>23.2</v>
      </c>
      <c r="T37" s="50">
        <v>23.2</v>
      </c>
      <c r="U37" s="33"/>
      <c r="V37" s="33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</row>
    <row r="38" spans="1:37" s="21" customFormat="1" ht="26.25" customHeight="1" x14ac:dyDescent="0.2">
      <c r="A38" s="93">
        <v>29</v>
      </c>
      <c r="B38" s="26" t="s">
        <v>113</v>
      </c>
      <c r="C38" s="26" t="s">
        <v>56</v>
      </c>
      <c r="D38" s="26" t="s">
        <v>117</v>
      </c>
      <c r="E38" s="26" t="s">
        <v>65</v>
      </c>
      <c r="F38" s="26" t="s">
        <v>64</v>
      </c>
      <c r="G38" s="26" t="s">
        <v>65</v>
      </c>
      <c r="H38" s="26" t="s">
        <v>66</v>
      </c>
      <c r="I38" s="26" t="s">
        <v>64</v>
      </c>
      <c r="J38" s="80" t="s">
        <v>114</v>
      </c>
      <c r="K38" s="24" t="s">
        <v>112</v>
      </c>
      <c r="L38" s="17">
        <v>100</v>
      </c>
      <c r="M38" s="17">
        <v>100</v>
      </c>
      <c r="N38" s="17">
        <v>100</v>
      </c>
      <c r="O38" s="17">
        <v>100</v>
      </c>
      <c r="P38" s="17">
        <f>P39+P42</f>
        <v>106.4</v>
      </c>
      <c r="Q38" s="17">
        <f t="shared" ref="Q38:T38" si="7">Q39+Q42</f>
        <v>67.2</v>
      </c>
      <c r="R38" s="17">
        <f t="shared" si="7"/>
        <v>120.6</v>
      </c>
      <c r="S38" s="17">
        <f t="shared" si="7"/>
        <v>127.1</v>
      </c>
      <c r="T38" s="17">
        <f t="shared" si="7"/>
        <v>133.1</v>
      </c>
      <c r="U38" s="20"/>
      <c r="V38" s="20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</row>
    <row r="39" spans="1:37" s="21" customFormat="1" ht="18.75" customHeight="1" x14ac:dyDescent="0.2">
      <c r="A39" s="94">
        <v>30</v>
      </c>
      <c r="B39" s="26" t="s">
        <v>113</v>
      </c>
      <c r="C39" s="26" t="s">
        <v>56</v>
      </c>
      <c r="D39" s="26" t="s">
        <v>117</v>
      </c>
      <c r="E39" s="26" t="s">
        <v>69</v>
      </c>
      <c r="F39" s="26" t="s">
        <v>64</v>
      </c>
      <c r="G39" s="26" t="s">
        <v>65</v>
      </c>
      <c r="H39" s="26" t="s">
        <v>66</v>
      </c>
      <c r="I39" s="26" t="s">
        <v>119</v>
      </c>
      <c r="J39" s="81" t="s">
        <v>194</v>
      </c>
      <c r="K39" s="24" t="s">
        <v>112</v>
      </c>
      <c r="L39" s="17">
        <v>100</v>
      </c>
      <c r="M39" s="17">
        <v>100</v>
      </c>
      <c r="N39" s="17">
        <v>100</v>
      </c>
      <c r="O39" s="17">
        <v>100</v>
      </c>
      <c r="P39" s="17">
        <f>P40</f>
        <v>10.4</v>
      </c>
      <c r="Q39" s="17">
        <f t="shared" ref="Q39:T40" si="8">Q40</f>
        <v>20.2</v>
      </c>
      <c r="R39" s="17">
        <f t="shared" si="8"/>
        <v>26.1</v>
      </c>
      <c r="S39" s="17">
        <f t="shared" si="8"/>
        <v>27.5</v>
      </c>
      <c r="T39" s="17">
        <f t="shared" si="8"/>
        <v>29</v>
      </c>
      <c r="U39" s="20"/>
      <c r="V39" s="20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</row>
    <row r="40" spans="1:37" s="21" customFormat="1" ht="26.25" customHeight="1" x14ac:dyDescent="0.2">
      <c r="A40" s="93">
        <v>31</v>
      </c>
      <c r="B40" s="26" t="s">
        <v>113</v>
      </c>
      <c r="C40" s="26" t="s">
        <v>56</v>
      </c>
      <c r="D40" s="26" t="s">
        <v>117</v>
      </c>
      <c r="E40" s="26" t="s">
        <v>69</v>
      </c>
      <c r="F40" s="26" t="s">
        <v>196</v>
      </c>
      <c r="G40" s="26" t="s">
        <v>65</v>
      </c>
      <c r="H40" s="26" t="s">
        <v>66</v>
      </c>
      <c r="I40" s="26" t="s">
        <v>119</v>
      </c>
      <c r="J40" s="81" t="s">
        <v>193</v>
      </c>
      <c r="K40" s="24" t="s">
        <v>112</v>
      </c>
      <c r="L40" s="17">
        <v>100</v>
      </c>
      <c r="M40" s="17">
        <v>100</v>
      </c>
      <c r="N40" s="17">
        <v>100</v>
      </c>
      <c r="O40" s="17">
        <v>100</v>
      </c>
      <c r="P40" s="17">
        <f>P41</f>
        <v>10.4</v>
      </c>
      <c r="Q40" s="17">
        <f t="shared" si="8"/>
        <v>20.2</v>
      </c>
      <c r="R40" s="17">
        <f t="shared" si="8"/>
        <v>26.1</v>
      </c>
      <c r="S40" s="17">
        <f t="shared" si="8"/>
        <v>27.5</v>
      </c>
      <c r="T40" s="17">
        <f t="shared" si="8"/>
        <v>29</v>
      </c>
      <c r="U40" s="20"/>
      <c r="V40" s="20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</row>
    <row r="41" spans="1:37" s="21" customFormat="1" ht="26.25" customHeight="1" x14ac:dyDescent="0.2">
      <c r="A41" s="94">
        <v>32</v>
      </c>
      <c r="B41" s="26" t="s">
        <v>113</v>
      </c>
      <c r="C41" s="26" t="s">
        <v>56</v>
      </c>
      <c r="D41" s="26" t="s">
        <v>117</v>
      </c>
      <c r="E41" s="26" t="s">
        <v>69</v>
      </c>
      <c r="F41" s="26" t="s">
        <v>195</v>
      </c>
      <c r="G41" s="26" t="s">
        <v>85</v>
      </c>
      <c r="H41" s="26" t="s">
        <v>66</v>
      </c>
      <c r="I41" s="26" t="s">
        <v>119</v>
      </c>
      <c r="J41" s="81" t="s">
        <v>192</v>
      </c>
      <c r="K41" s="24" t="s">
        <v>112</v>
      </c>
      <c r="L41" s="17">
        <v>100</v>
      </c>
      <c r="M41" s="17">
        <v>100</v>
      </c>
      <c r="N41" s="17">
        <v>100</v>
      </c>
      <c r="O41" s="17">
        <v>100</v>
      </c>
      <c r="P41" s="17">
        <v>10.4</v>
      </c>
      <c r="Q41" s="17">
        <v>20.2</v>
      </c>
      <c r="R41" s="17">
        <v>26.1</v>
      </c>
      <c r="S41" s="17">
        <v>27.5</v>
      </c>
      <c r="T41" s="17">
        <v>29</v>
      </c>
      <c r="U41" s="20"/>
      <c r="V41" s="20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</row>
    <row r="42" spans="1:37" s="21" customFormat="1" ht="17.25" customHeight="1" x14ac:dyDescent="0.2">
      <c r="A42" s="93">
        <v>33</v>
      </c>
      <c r="B42" s="26" t="s">
        <v>113</v>
      </c>
      <c r="C42" s="26" t="s">
        <v>56</v>
      </c>
      <c r="D42" s="26" t="s">
        <v>117</v>
      </c>
      <c r="E42" s="26" t="s">
        <v>69</v>
      </c>
      <c r="F42" s="26" t="s">
        <v>118</v>
      </c>
      <c r="G42" s="26" t="s">
        <v>65</v>
      </c>
      <c r="H42" s="26" t="s">
        <v>66</v>
      </c>
      <c r="I42" s="26" t="s">
        <v>119</v>
      </c>
      <c r="J42" s="80" t="s">
        <v>115</v>
      </c>
      <c r="K42" s="24" t="s">
        <v>112</v>
      </c>
      <c r="L42" s="17">
        <v>100</v>
      </c>
      <c r="M42" s="17">
        <v>100</v>
      </c>
      <c r="N42" s="17">
        <v>100</v>
      </c>
      <c r="O42" s="17">
        <v>100</v>
      </c>
      <c r="P42" s="17">
        <f t="shared" ref="P42:T42" si="9">P43</f>
        <v>96</v>
      </c>
      <c r="Q42" s="17">
        <f t="shared" si="9"/>
        <v>47</v>
      </c>
      <c r="R42" s="17">
        <f t="shared" si="9"/>
        <v>94.5</v>
      </c>
      <c r="S42" s="17">
        <f t="shared" si="9"/>
        <v>99.6</v>
      </c>
      <c r="T42" s="17">
        <f t="shared" si="9"/>
        <v>104.1</v>
      </c>
      <c r="U42" s="20"/>
      <c r="V42" s="20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</row>
    <row r="43" spans="1:37" s="21" customFormat="1" ht="17.25" customHeight="1" x14ac:dyDescent="0.2">
      <c r="A43" s="94">
        <v>34</v>
      </c>
      <c r="B43" s="26" t="s">
        <v>113</v>
      </c>
      <c r="C43" s="26" t="s">
        <v>56</v>
      </c>
      <c r="D43" s="26" t="s">
        <v>117</v>
      </c>
      <c r="E43" s="26" t="s">
        <v>69</v>
      </c>
      <c r="F43" s="26" t="s">
        <v>120</v>
      </c>
      <c r="G43" s="26" t="s">
        <v>85</v>
      </c>
      <c r="H43" s="26" t="s">
        <v>66</v>
      </c>
      <c r="I43" s="26" t="s">
        <v>119</v>
      </c>
      <c r="J43" s="80" t="s">
        <v>116</v>
      </c>
      <c r="K43" s="24" t="s">
        <v>112</v>
      </c>
      <c r="L43" s="17">
        <v>100</v>
      </c>
      <c r="M43" s="17">
        <v>100</v>
      </c>
      <c r="N43" s="17">
        <v>100</v>
      </c>
      <c r="O43" s="17">
        <v>100</v>
      </c>
      <c r="P43" s="17">
        <v>96</v>
      </c>
      <c r="Q43" s="17">
        <v>47</v>
      </c>
      <c r="R43" s="50">
        <v>94.5</v>
      </c>
      <c r="S43" s="50">
        <v>99.6</v>
      </c>
      <c r="T43" s="50">
        <v>104.1</v>
      </c>
      <c r="U43" s="20"/>
      <c r="V43" s="20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</row>
    <row r="44" spans="1:37" s="21" customFormat="1" ht="26.25" customHeight="1" x14ac:dyDescent="0.2">
      <c r="A44" s="93">
        <v>35</v>
      </c>
      <c r="B44" s="26" t="s">
        <v>113</v>
      </c>
      <c r="C44" s="26" t="s">
        <v>56</v>
      </c>
      <c r="D44" s="26" t="s">
        <v>124</v>
      </c>
      <c r="E44" s="26" t="s">
        <v>65</v>
      </c>
      <c r="F44" s="26" t="s">
        <v>65</v>
      </c>
      <c r="G44" s="26" t="s">
        <v>65</v>
      </c>
      <c r="H44" s="26" t="s">
        <v>66</v>
      </c>
      <c r="I44" s="26" t="s">
        <v>64</v>
      </c>
      <c r="J44" s="81" t="s">
        <v>191</v>
      </c>
      <c r="K44" s="24" t="s">
        <v>112</v>
      </c>
      <c r="L44" s="17">
        <v>100</v>
      </c>
      <c r="M44" s="17">
        <v>100</v>
      </c>
      <c r="N44" s="17">
        <v>100</v>
      </c>
      <c r="O44" s="17">
        <v>100</v>
      </c>
      <c r="P44" s="17">
        <f>P45</f>
        <v>1.8</v>
      </c>
      <c r="Q44" s="17"/>
      <c r="R44" s="17">
        <f t="shared" ref="Q44:T46" si="10">R45</f>
        <v>0</v>
      </c>
      <c r="S44" s="17">
        <f t="shared" si="10"/>
        <v>0</v>
      </c>
      <c r="T44" s="17">
        <f t="shared" si="10"/>
        <v>0</v>
      </c>
      <c r="U44" s="20"/>
      <c r="V44" s="20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</row>
    <row r="45" spans="1:37" s="21" customFormat="1" ht="26.25" customHeight="1" x14ac:dyDescent="0.2">
      <c r="A45" s="94">
        <v>36</v>
      </c>
      <c r="B45" s="26" t="s">
        <v>113</v>
      </c>
      <c r="C45" s="26" t="s">
        <v>56</v>
      </c>
      <c r="D45" s="26" t="s">
        <v>124</v>
      </c>
      <c r="E45" s="26" t="s">
        <v>84</v>
      </c>
      <c r="F45" s="26" t="s">
        <v>65</v>
      </c>
      <c r="G45" s="26" t="s">
        <v>65</v>
      </c>
      <c r="H45" s="26" t="s">
        <v>66</v>
      </c>
      <c r="I45" s="26" t="s">
        <v>64</v>
      </c>
      <c r="J45" s="81" t="s">
        <v>190</v>
      </c>
      <c r="K45" s="24" t="s">
        <v>112</v>
      </c>
      <c r="L45" s="17">
        <v>100</v>
      </c>
      <c r="M45" s="17">
        <v>100</v>
      </c>
      <c r="N45" s="17">
        <v>100</v>
      </c>
      <c r="O45" s="17">
        <v>100</v>
      </c>
      <c r="P45" s="17">
        <f>P46</f>
        <v>1.8</v>
      </c>
      <c r="Q45" s="17">
        <f t="shared" si="10"/>
        <v>1.8</v>
      </c>
      <c r="R45" s="17">
        <f t="shared" si="10"/>
        <v>0</v>
      </c>
      <c r="S45" s="17">
        <f t="shared" si="10"/>
        <v>0</v>
      </c>
      <c r="T45" s="17">
        <f t="shared" si="10"/>
        <v>0</v>
      </c>
      <c r="U45" s="20"/>
      <c r="V45" s="20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</row>
    <row r="46" spans="1:37" s="21" customFormat="1" ht="37.5" customHeight="1" x14ac:dyDescent="0.2">
      <c r="A46" s="93">
        <v>37</v>
      </c>
      <c r="B46" s="26" t="s">
        <v>113</v>
      </c>
      <c r="C46" s="26" t="s">
        <v>56</v>
      </c>
      <c r="D46" s="26" t="s">
        <v>124</v>
      </c>
      <c r="E46" s="26" t="s">
        <v>84</v>
      </c>
      <c r="F46" s="26" t="s">
        <v>72</v>
      </c>
      <c r="G46" s="26" t="s">
        <v>65</v>
      </c>
      <c r="H46" s="26" t="s">
        <v>66</v>
      </c>
      <c r="I46" s="26" t="s">
        <v>126</v>
      </c>
      <c r="J46" s="81" t="s">
        <v>189</v>
      </c>
      <c r="K46" s="24" t="s">
        <v>112</v>
      </c>
      <c r="L46" s="17">
        <v>100</v>
      </c>
      <c r="M46" s="17">
        <v>100</v>
      </c>
      <c r="N46" s="17">
        <v>100</v>
      </c>
      <c r="O46" s="17">
        <v>100</v>
      </c>
      <c r="P46" s="17">
        <f>P47</f>
        <v>1.8</v>
      </c>
      <c r="Q46" s="17">
        <f t="shared" si="10"/>
        <v>1.8</v>
      </c>
      <c r="R46" s="17">
        <f t="shared" si="10"/>
        <v>0</v>
      </c>
      <c r="S46" s="17">
        <f t="shared" si="10"/>
        <v>0</v>
      </c>
      <c r="T46" s="17">
        <f t="shared" si="10"/>
        <v>0</v>
      </c>
      <c r="U46" s="20"/>
      <c r="V46" s="20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</row>
    <row r="47" spans="1:37" s="21" customFormat="1" ht="39" customHeight="1" x14ac:dyDescent="0.2">
      <c r="A47" s="94">
        <v>38</v>
      </c>
      <c r="B47" s="26" t="s">
        <v>113</v>
      </c>
      <c r="C47" s="26" t="s">
        <v>56</v>
      </c>
      <c r="D47" s="26" t="s">
        <v>124</v>
      </c>
      <c r="E47" s="26" t="s">
        <v>84</v>
      </c>
      <c r="F47" s="26" t="s">
        <v>125</v>
      </c>
      <c r="G47" s="26" t="s">
        <v>85</v>
      </c>
      <c r="H47" s="26" t="s">
        <v>66</v>
      </c>
      <c r="I47" s="26" t="s">
        <v>126</v>
      </c>
      <c r="J47" s="81" t="s">
        <v>121</v>
      </c>
      <c r="K47" s="24" t="s">
        <v>112</v>
      </c>
      <c r="L47" s="17">
        <v>100</v>
      </c>
      <c r="M47" s="17">
        <v>100</v>
      </c>
      <c r="N47" s="17">
        <v>100</v>
      </c>
      <c r="O47" s="17">
        <v>100</v>
      </c>
      <c r="P47" s="17">
        <v>1.8</v>
      </c>
      <c r="Q47" s="17">
        <v>1.8</v>
      </c>
      <c r="R47" s="50">
        <v>0</v>
      </c>
      <c r="S47" s="50">
        <v>0</v>
      </c>
      <c r="T47" s="50">
        <v>0</v>
      </c>
      <c r="U47" s="20"/>
      <c r="V47" s="20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</row>
    <row r="48" spans="1:37" s="21" customFormat="1" ht="17.25" customHeight="1" x14ac:dyDescent="0.2">
      <c r="A48" s="93">
        <v>39</v>
      </c>
      <c r="B48" s="15" t="s">
        <v>113</v>
      </c>
      <c r="C48" s="15" t="s">
        <v>56</v>
      </c>
      <c r="D48" s="15" t="s">
        <v>95</v>
      </c>
      <c r="E48" s="15" t="s">
        <v>65</v>
      </c>
      <c r="F48" s="15" t="s">
        <v>64</v>
      </c>
      <c r="G48" s="15" t="s">
        <v>65</v>
      </c>
      <c r="H48" s="15" t="s">
        <v>66</v>
      </c>
      <c r="I48" s="15" t="s">
        <v>64</v>
      </c>
      <c r="J48" s="24" t="s">
        <v>207</v>
      </c>
      <c r="K48" s="24" t="s">
        <v>112</v>
      </c>
      <c r="L48" s="17">
        <v>100</v>
      </c>
      <c r="M48" s="17">
        <v>100</v>
      </c>
      <c r="N48" s="17">
        <v>100</v>
      </c>
      <c r="O48" s="17">
        <v>100</v>
      </c>
      <c r="P48" s="17">
        <f>P49+P51</f>
        <v>864</v>
      </c>
      <c r="Q48" s="17">
        <f t="shared" ref="Q48:T48" si="11">Q49+Q51</f>
        <v>804</v>
      </c>
      <c r="R48" s="17">
        <f t="shared" si="11"/>
        <v>0</v>
      </c>
      <c r="S48" s="17">
        <f t="shared" si="11"/>
        <v>364</v>
      </c>
      <c r="T48" s="17">
        <f t="shared" si="11"/>
        <v>732</v>
      </c>
      <c r="U48" s="20"/>
      <c r="V48" s="20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8"/>
      <c r="AI48" s="18"/>
      <c r="AJ48" s="19"/>
      <c r="AK48" s="19"/>
    </row>
    <row r="49" spans="1:37" s="21" customFormat="1" ht="17.25" customHeight="1" x14ac:dyDescent="0.2">
      <c r="A49" s="94">
        <v>40</v>
      </c>
      <c r="B49" s="15" t="s">
        <v>113</v>
      </c>
      <c r="C49" s="15" t="s">
        <v>56</v>
      </c>
      <c r="D49" s="15" t="s">
        <v>95</v>
      </c>
      <c r="E49" s="15" t="s">
        <v>91</v>
      </c>
      <c r="F49" s="15" t="s">
        <v>64</v>
      </c>
      <c r="G49" s="15" t="s">
        <v>65</v>
      </c>
      <c r="H49" s="15" t="s">
        <v>66</v>
      </c>
      <c r="I49" s="15" t="s">
        <v>64</v>
      </c>
      <c r="J49" s="24" t="s">
        <v>133</v>
      </c>
      <c r="K49" s="24" t="s">
        <v>112</v>
      </c>
      <c r="L49" s="17">
        <v>100</v>
      </c>
      <c r="M49" s="17">
        <v>100</v>
      </c>
      <c r="N49" s="17">
        <v>100</v>
      </c>
      <c r="O49" s="17">
        <v>100</v>
      </c>
      <c r="P49" s="17">
        <f t="shared" ref="P49:T49" si="12">P50</f>
        <v>60</v>
      </c>
      <c r="Q49" s="17">
        <f t="shared" si="12"/>
        <v>0</v>
      </c>
      <c r="R49" s="17">
        <f t="shared" si="12"/>
        <v>0</v>
      </c>
      <c r="S49" s="17">
        <f t="shared" si="12"/>
        <v>364</v>
      </c>
      <c r="T49" s="17">
        <f t="shared" si="12"/>
        <v>732</v>
      </c>
      <c r="U49" s="20"/>
      <c r="V49" s="20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8"/>
      <c r="AI49" s="18"/>
      <c r="AJ49" s="19"/>
      <c r="AK49" s="19"/>
    </row>
    <row r="50" spans="1:37" s="21" customFormat="1" ht="17.25" customHeight="1" x14ac:dyDescent="0.2">
      <c r="A50" s="93">
        <v>41</v>
      </c>
      <c r="B50" s="15" t="s">
        <v>113</v>
      </c>
      <c r="C50" s="15" t="s">
        <v>56</v>
      </c>
      <c r="D50" s="15" t="s">
        <v>95</v>
      </c>
      <c r="E50" s="15" t="s">
        <v>91</v>
      </c>
      <c r="F50" s="15" t="s">
        <v>96</v>
      </c>
      <c r="G50" s="15" t="s">
        <v>85</v>
      </c>
      <c r="H50" s="15" t="s">
        <v>66</v>
      </c>
      <c r="I50" s="15" t="s">
        <v>97</v>
      </c>
      <c r="J50" s="24" t="s">
        <v>134</v>
      </c>
      <c r="K50" s="24" t="s">
        <v>112</v>
      </c>
      <c r="L50" s="17">
        <v>100</v>
      </c>
      <c r="M50" s="17">
        <v>100</v>
      </c>
      <c r="N50" s="17">
        <v>100</v>
      </c>
      <c r="O50" s="17">
        <v>100</v>
      </c>
      <c r="P50" s="17">
        <v>60</v>
      </c>
      <c r="Q50" s="17">
        <v>0</v>
      </c>
      <c r="R50" s="17">
        <v>0</v>
      </c>
      <c r="S50" s="17">
        <v>364</v>
      </c>
      <c r="T50" s="17">
        <v>732</v>
      </c>
      <c r="U50" s="20"/>
      <c r="V50" s="20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</row>
    <row r="51" spans="1:37" s="21" customFormat="1" ht="17.25" customHeight="1" x14ac:dyDescent="0.2">
      <c r="A51" s="94">
        <v>42</v>
      </c>
      <c r="B51" s="15" t="s">
        <v>113</v>
      </c>
      <c r="C51" s="15" t="s">
        <v>56</v>
      </c>
      <c r="D51" s="15" t="s">
        <v>95</v>
      </c>
      <c r="E51" s="15" t="s">
        <v>98</v>
      </c>
      <c r="F51" s="15" t="s">
        <v>74</v>
      </c>
      <c r="G51" s="15" t="s">
        <v>85</v>
      </c>
      <c r="H51" s="15" t="s">
        <v>66</v>
      </c>
      <c r="I51" s="15" t="s">
        <v>150</v>
      </c>
      <c r="J51" s="24" t="s">
        <v>210</v>
      </c>
      <c r="K51" s="24" t="s">
        <v>112</v>
      </c>
      <c r="L51" s="17">
        <v>100</v>
      </c>
      <c r="M51" s="17">
        <v>100</v>
      </c>
      <c r="N51" s="17">
        <v>100</v>
      </c>
      <c r="O51" s="17">
        <v>100</v>
      </c>
      <c r="P51" s="17">
        <f>P52+P53</f>
        <v>804</v>
      </c>
      <c r="Q51" s="17">
        <f t="shared" ref="Q51:T51" si="13">Q52+Q53</f>
        <v>804</v>
      </c>
      <c r="R51" s="17">
        <f t="shared" si="13"/>
        <v>0</v>
      </c>
      <c r="S51" s="17">
        <f t="shared" si="13"/>
        <v>0</v>
      </c>
      <c r="T51" s="17">
        <f t="shared" si="13"/>
        <v>0</v>
      </c>
      <c r="U51" s="20"/>
      <c r="V51" s="20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</row>
    <row r="52" spans="1:37" s="21" customFormat="1" ht="30.75" customHeight="1" x14ac:dyDescent="0.2">
      <c r="A52" s="93">
        <v>43</v>
      </c>
      <c r="B52" s="15" t="s">
        <v>113</v>
      </c>
      <c r="C52" s="15" t="s">
        <v>56</v>
      </c>
      <c r="D52" s="15" t="s">
        <v>95</v>
      </c>
      <c r="E52" s="15" t="s">
        <v>98</v>
      </c>
      <c r="F52" s="15" t="s">
        <v>74</v>
      </c>
      <c r="G52" s="15" t="s">
        <v>85</v>
      </c>
      <c r="H52" s="15" t="s">
        <v>212</v>
      </c>
      <c r="I52" s="15" t="s">
        <v>150</v>
      </c>
      <c r="J52" s="24" t="s">
        <v>209</v>
      </c>
      <c r="K52" s="24" t="s">
        <v>112</v>
      </c>
      <c r="L52" s="17">
        <v>100</v>
      </c>
      <c r="M52" s="17">
        <v>100</v>
      </c>
      <c r="N52" s="17">
        <v>100</v>
      </c>
      <c r="O52" s="17">
        <v>100</v>
      </c>
      <c r="P52" s="17">
        <v>720</v>
      </c>
      <c r="Q52" s="17">
        <v>720</v>
      </c>
      <c r="R52" s="17">
        <v>0</v>
      </c>
      <c r="S52" s="17">
        <v>0</v>
      </c>
      <c r="T52" s="17">
        <v>0</v>
      </c>
      <c r="U52" s="20"/>
      <c r="V52" s="20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</row>
    <row r="53" spans="1:37" s="21" customFormat="1" ht="27.75" customHeight="1" x14ac:dyDescent="0.2">
      <c r="A53" s="94">
        <v>44</v>
      </c>
      <c r="B53" s="15" t="s">
        <v>113</v>
      </c>
      <c r="C53" s="15" t="s">
        <v>56</v>
      </c>
      <c r="D53" s="15" t="s">
        <v>95</v>
      </c>
      <c r="E53" s="15" t="s">
        <v>98</v>
      </c>
      <c r="F53" s="15" t="s">
        <v>74</v>
      </c>
      <c r="G53" s="15" t="s">
        <v>85</v>
      </c>
      <c r="H53" s="15" t="s">
        <v>211</v>
      </c>
      <c r="I53" s="15" t="s">
        <v>150</v>
      </c>
      <c r="J53" s="24" t="s">
        <v>208</v>
      </c>
      <c r="K53" s="24" t="s">
        <v>112</v>
      </c>
      <c r="L53" s="17">
        <v>100</v>
      </c>
      <c r="M53" s="17">
        <v>100</v>
      </c>
      <c r="N53" s="17">
        <v>100</v>
      </c>
      <c r="O53" s="17">
        <v>100</v>
      </c>
      <c r="P53" s="17">
        <v>84</v>
      </c>
      <c r="Q53" s="17">
        <v>84</v>
      </c>
      <c r="R53" s="17">
        <v>0</v>
      </c>
      <c r="S53" s="17">
        <v>0</v>
      </c>
      <c r="T53" s="17">
        <v>0</v>
      </c>
      <c r="U53" s="20"/>
      <c r="V53" s="20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</row>
    <row r="54" spans="1:37" s="21" customFormat="1" ht="17.25" customHeight="1" x14ac:dyDescent="0.2">
      <c r="A54" s="93">
        <v>45</v>
      </c>
      <c r="B54" s="15" t="s">
        <v>113</v>
      </c>
      <c r="C54" s="15" t="s">
        <v>57</v>
      </c>
      <c r="D54" s="15" t="s">
        <v>65</v>
      </c>
      <c r="E54" s="15" t="s">
        <v>65</v>
      </c>
      <c r="F54" s="15" t="s">
        <v>64</v>
      </c>
      <c r="G54" s="15" t="s">
        <v>65</v>
      </c>
      <c r="H54" s="15" t="s">
        <v>66</v>
      </c>
      <c r="I54" s="15" t="s">
        <v>64</v>
      </c>
      <c r="J54" s="24" t="s">
        <v>135</v>
      </c>
      <c r="K54" s="24" t="s">
        <v>112</v>
      </c>
      <c r="L54" s="17">
        <v>100</v>
      </c>
      <c r="M54" s="17">
        <v>100</v>
      </c>
      <c r="N54" s="17">
        <v>100</v>
      </c>
      <c r="O54" s="17">
        <v>100</v>
      </c>
      <c r="P54" s="17">
        <f>P55</f>
        <v>10988.599999999999</v>
      </c>
      <c r="Q54" s="17">
        <f t="shared" ref="Q54:T54" si="14">Q55</f>
        <v>18700.900000000001</v>
      </c>
      <c r="R54" s="17">
        <f t="shared" si="14"/>
        <v>14185.400000000001</v>
      </c>
      <c r="S54" s="17">
        <f t="shared" si="14"/>
        <v>12992.8</v>
      </c>
      <c r="T54" s="17">
        <f t="shared" si="14"/>
        <v>12813.400000000001</v>
      </c>
      <c r="U54" s="20"/>
      <c r="V54" s="20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</row>
    <row r="55" spans="1:37" s="21" customFormat="1" ht="27" customHeight="1" x14ac:dyDescent="0.2">
      <c r="A55" s="94">
        <v>46</v>
      </c>
      <c r="B55" s="15" t="s">
        <v>113</v>
      </c>
      <c r="C55" s="15" t="s">
        <v>57</v>
      </c>
      <c r="D55" s="15" t="s">
        <v>69</v>
      </c>
      <c r="E55" s="15" t="s">
        <v>65</v>
      </c>
      <c r="F55" s="15" t="s">
        <v>64</v>
      </c>
      <c r="G55" s="15" t="s">
        <v>65</v>
      </c>
      <c r="H55" s="15" t="s">
        <v>66</v>
      </c>
      <c r="I55" s="15" t="s">
        <v>64</v>
      </c>
      <c r="J55" s="24" t="s">
        <v>43</v>
      </c>
      <c r="K55" s="24" t="s">
        <v>112</v>
      </c>
      <c r="L55" s="17">
        <v>100</v>
      </c>
      <c r="M55" s="17">
        <v>100</v>
      </c>
      <c r="N55" s="17">
        <v>100</v>
      </c>
      <c r="O55" s="17">
        <v>100</v>
      </c>
      <c r="P55" s="17">
        <f>P56+P64+P69+P59</f>
        <v>10988.599999999999</v>
      </c>
      <c r="Q55" s="17">
        <f>Q56+Q64+Q69+Q59</f>
        <v>18700.900000000001</v>
      </c>
      <c r="R55" s="17">
        <f>R56+R64+R69+R59</f>
        <v>14185.400000000001</v>
      </c>
      <c r="S55" s="17">
        <f>S56+S64+S69+S59</f>
        <v>12992.8</v>
      </c>
      <c r="T55" s="17">
        <f>T56+T64+T69+T59</f>
        <v>12813.400000000001</v>
      </c>
      <c r="U55" s="20"/>
      <c r="V55" s="20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</row>
    <row r="56" spans="1:37" s="21" customFormat="1" ht="27" customHeight="1" x14ac:dyDescent="0.2">
      <c r="A56" s="93">
        <v>47</v>
      </c>
      <c r="B56" s="15" t="s">
        <v>113</v>
      </c>
      <c r="C56" s="15" t="s">
        <v>57</v>
      </c>
      <c r="D56" s="15" t="s">
        <v>69</v>
      </c>
      <c r="E56" s="15" t="s">
        <v>98</v>
      </c>
      <c r="F56" s="15" t="s">
        <v>64</v>
      </c>
      <c r="G56" s="15" t="s">
        <v>65</v>
      </c>
      <c r="H56" s="15" t="s">
        <v>66</v>
      </c>
      <c r="I56" s="15" t="s">
        <v>150</v>
      </c>
      <c r="J56" s="24" t="s">
        <v>44</v>
      </c>
      <c r="K56" s="24" t="s">
        <v>112</v>
      </c>
      <c r="L56" s="17">
        <v>100</v>
      </c>
      <c r="M56" s="17">
        <v>100</v>
      </c>
      <c r="N56" s="17">
        <v>100</v>
      </c>
      <c r="O56" s="17">
        <v>100</v>
      </c>
      <c r="P56" s="17">
        <f>P57</f>
        <v>6110.5</v>
      </c>
      <c r="Q56" s="17">
        <f>Q57</f>
        <v>6888.1</v>
      </c>
      <c r="R56" s="17">
        <f t="shared" ref="R56:T57" si="15">R57</f>
        <v>5999.8</v>
      </c>
      <c r="S56" s="17">
        <f t="shared" si="15"/>
        <v>4799.8</v>
      </c>
      <c r="T56" s="17">
        <f t="shared" si="15"/>
        <v>4799.8</v>
      </c>
      <c r="U56" s="20"/>
      <c r="V56" s="20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</row>
    <row r="57" spans="1:37" s="21" customFormat="1" ht="17.25" customHeight="1" x14ac:dyDescent="0.2">
      <c r="A57" s="94">
        <v>48</v>
      </c>
      <c r="B57" s="15" t="s">
        <v>113</v>
      </c>
      <c r="C57" s="15" t="s">
        <v>57</v>
      </c>
      <c r="D57" s="15" t="s">
        <v>69</v>
      </c>
      <c r="E57" s="15" t="s">
        <v>98</v>
      </c>
      <c r="F57" s="15" t="s">
        <v>100</v>
      </c>
      <c r="G57" s="15" t="s">
        <v>65</v>
      </c>
      <c r="H57" s="15" t="s">
        <v>66</v>
      </c>
      <c r="I57" s="15" t="s">
        <v>150</v>
      </c>
      <c r="J57" s="24" t="s">
        <v>45</v>
      </c>
      <c r="K57" s="24" t="s">
        <v>112</v>
      </c>
      <c r="L57" s="17">
        <v>100</v>
      </c>
      <c r="M57" s="17">
        <v>100</v>
      </c>
      <c r="N57" s="17">
        <v>100</v>
      </c>
      <c r="O57" s="17">
        <v>100</v>
      </c>
      <c r="P57" s="17">
        <f>P58</f>
        <v>6110.5</v>
      </c>
      <c r="Q57" s="17">
        <f>Q58</f>
        <v>6888.1</v>
      </c>
      <c r="R57" s="17">
        <f>R58</f>
        <v>5999.8</v>
      </c>
      <c r="S57" s="17">
        <f t="shared" si="15"/>
        <v>4799.8</v>
      </c>
      <c r="T57" s="17">
        <f t="shared" si="15"/>
        <v>4799.8</v>
      </c>
      <c r="U57" s="20"/>
      <c r="V57" s="20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</row>
    <row r="58" spans="1:37" s="21" customFormat="1" ht="27" customHeight="1" x14ac:dyDescent="0.2">
      <c r="A58" s="93">
        <v>49</v>
      </c>
      <c r="B58" s="15" t="s">
        <v>113</v>
      </c>
      <c r="C58" s="15" t="s">
        <v>57</v>
      </c>
      <c r="D58" s="15" t="s">
        <v>69</v>
      </c>
      <c r="E58" s="15" t="s">
        <v>98</v>
      </c>
      <c r="F58" s="15" t="s">
        <v>100</v>
      </c>
      <c r="G58" s="15" t="s">
        <v>85</v>
      </c>
      <c r="H58" s="15" t="s">
        <v>66</v>
      </c>
      <c r="I58" s="15" t="s">
        <v>150</v>
      </c>
      <c r="J58" s="24" t="s">
        <v>46</v>
      </c>
      <c r="K58" s="24" t="s">
        <v>112</v>
      </c>
      <c r="L58" s="17">
        <v>100</v>
      </c>
      <c r="M58" s="17">
        <v>100</v>
      </c>
      <c r="N58" s="17">
        <v>100</v>
      </c>
      <c r="O58" s="17">
        <v>100</v>
      </c>
      <c r="P58" s="17">
        <v>6110.5</v>
      </c>
      <c r="Q58" s="17">
        <v>6888.1</v>
      </c>
      <c r="R58" s="52">
        <v>5999.8</v>
      </c>
      <c r="S58" s="52">
        <v>4799.8</v>
      </c>
      <c r="T58" s="52">
        <v>4799.8</v>
      </c>
      <c r="U58" s="20"/>
      <c r="V58" s="20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</row>
    <row r="59" spans="1:37" s="21" customFormat="1" ht="17.25" customHeight="1" x14ac:dyDescent="0.2">
      <c r="A59" s="94">
        <v>50</v>
      </c>
      <c r="B59" s="15" t="s">
        <v>113</v>
      </c>
      <c r="C59" s="15" t="s">
        <v>57</v>
      </c>
      <c r="D59" s="15" t="s">
        <v>69</v>
      </c>
      <c r="E59" s="15" t="s">
        <v>166</v>
      </c>
      <c r="F59" s="15" t="s">
        <v>106</v>
      </c>
      <c r="G59" s="15" t="s">
        <v>65</v>
      </c>
      <c r="H59" s="15" t="s">
        <v>66</v>
      </c>
      <c r="I59" s="15" t="s">
        <v>150</v>
      </c>
      <c r="J59" s="82" t="s">
        <v>163</v>
      </c>
      <c r="K59" s="24" t="s">
        <v>112</v>
      </c>
      <c r="L59" s="17">
        <v>100</v>
      </c>
      <c r="M59" s="17">
        <v>100</v>
      </c>
      <c r="N59" s="17">
        <v>100</v>
      </c>
      <c r="O59" s="17">
        <v>100</v>
      </c>
      <c r="P59" s="17">
        <f t="shared" ref="P59:T70" si="16">P60</f>
        <v>0</v>
      </c>
      <c r="Q59" s="17">
        <f t="shared" si="16"/>
        <v>0</v>
      </c>
      <c r="R59" s="17">
        <f t="shared" si="16"/>
        <v>0</v>
      </c>
      <c r="S59" s="17">
        <f>S60</f>
        <v>0</v>
      </c>
      <c r="T59" s="17">
        <f t="shared" si="16"/>
        <v>0</v>
      </c>
      <c r="U59" s="20"/>
      <c r="V59" s="20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</row>
    <row r="60" spans="1:37" s="21" customFormat="1" ht="17.25" customHeight="1" x14ac:dyDescent="0.2">
      <c r="A60" s="93">
        <v>51</v>
      </c>
      <c r="B60" s="15" t="s">
        <v>113</v>
      </c>
      <c r="C60" s="15" t="s">
        <v>57</v>
      </c>
      <c r="D60" s="15" t="s">
        <v>69</v>
      </c>
      <c r="E60" s="15" t="s">
        <v>166</v>
      </c>
      <c r="F60" s="15" t="s">
        <v>106</v>
      </c>
      <c r="G60" s="15" t="s">
        <v>85</v>
      </c>
      <c r="H60" s="15" t="s">
        <v>66</v>
      </c>
      <c r="I60" s="15" t="s">
        <v>150</v>
      </c>
      <c r="J60" s="82" t="s">
        <v>162</v>
      </c>
      <c r="K60" s="24" t="s">
        <v>112</v>
      </c>
      <c r="L60" s="17">
        <v>100</v>
      </c>
      <c r="M60" s="17">
        <v>100</v>
      </c>
      <c r="N60" s="17">
        <v>100</v>
      </c>
      <c r="O60" s="17">
        <v>100</v>
      </c>
      <c r="P60" s="17">
        <f>P63+P62+P61</f>
        <v>0</v>
      </c>
      <c r="Q60" s="17">
        <f t="shared" ref="Q60:T60" si="17">Q63+Q62+Q61</f>
        <v>0</v>
      </c>
      <c r="R60" s="17">
        <f t="shared" si="17"/>
        <v>0</v>
      </c>
      <c r="S60" s="17">
        <f t="shared" si="17"/>
        <v>0</v>
      </c>
      <c r="T60" s="17">
        <f t="shared" si="17"/>
        <v>0</v>
      </c>
      <c r="U60" s="20"/>
      <c r="V60" s="20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</row>
    <row r="61" spans="1:37" s="21" customFormat="1" ht="25.5" customHeight="1" x14ac:dyDescent="0.2">
      <c r="A61" s="94">
        <v>52</v>
      </c>
      <c r="B61" s="15" t="s">
        <v>113</v>
      </c>
      <c r="C61" s="15" t="s">
        <v>57</v>
      </c>
      <c r="D61" s="15" t="s">
        <v>69</v>
      </c>
      <c r="E61" s="15" t="s">
        <v>166</v>
      </c>
      <c r="F61" s="15" t="s">
        <v>106</v>
      </c>
      <c r="G61" s="15" t="s">
        <v>85</v>
      </c>
      <c r="H61" s="15" t="s">
        <v>169</v>
      </c>
      <c r="I61" s="15" t="s">
        <v>150</v>
      </c>
      <c r="J61" s="83" t="s">
        <v>158</v>
      </c>
      <c r="K61" s="24" t="s">
        <v>112</v>
      </c>
      <c r="L61" s="17">
        <v>100</v>
      </c>
      <c r="M61" s="17">
        <v>100</v>
      </c>
      <c r="N61" s="17">
        <v>100</v>
      </c>
      <c r="O61" s="17">
        <v>100</v>
      </c>
      <c r="P61" s="17">
        <v>0</v>
      </c>
      <c r="Q61" s="17">
        <v>0</v>
      </c>
      <c r="R61" s="52">
        <v>0</v>
      </c>
      <c r="S61" s="52">
        <v>0</v>
      </c>
      <c r="T61" s="52">
        <v>0</v>
      </c>
      <c r="U61" s="20"/>
      <c r="V61" s="18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</row>
    <row r="62" spans="1:37" s="21" customFormat="1" ht="35.25" customHeight="1" x14ac:dyDescent="0.2">
      <c r="A62" s="93">
        <v>53</v>
      </c>
      <c r="B62" s="15" t="s">
        <v>113</v>
      </c>
      <c r="C62" s="15" t="s">
        <v>57</v>
      </c>
      <c r="D62" s="15" t="s">
        <v>69</v>
      </c>
      <c r="E62" s="15" t="s">
        <v>166</v>
      </c>
      <c r="F62" s="15" t="s">
        <v>106</v>
      </c>
      <c r="G62" s="15" t="s">
        <v>85</v>
      </c>
      <c r="H62" s="15" t="s">
        <v>168</v>
      </c>
      <c r="I62" s="15" t="s">
        <v>150</v>
      </c>
      <c r="J62" s="83" t="s">
        <v>157</v>
      </c>
      <c r="K62" s="24" t="s">
        <v>112</v>
      </c>
      <c r="L62" s="17">
        <v>100</v>
      </c>
      <c r="M62" s="17">
        <v>100</v>
      </c>
      <c r="N62" s="17">
        <v>100</v>
      </c>
      <c r="O62" s="17">
        <v>100</v>
      </c>
      <c r="P62" s="17">
        <v>0</v>
      </c>
      <c r="Q62" s="17">
        <v>0</v>
      </c>
      <c r="R62" s="52">
        <v>0</v>
      </c>
      <c r="S62" s="52">
        <v>0</v>
      </c>
      <c r="T62" s="52">
        <v>0</v>
      </c>
      <c r="U62" s="20"/>
      <c r="V62" s="20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</row>
    <row r="63" spans="1:37" s="21" customFormat="1" ht="38.25" x14ac:dyDescent="0.2">
      <c r="A63" s="94">
        <v>54</v>
      </c>
      <c r="B63" s="15" t="s">
        <v>113</v>
      </c>
      <c r="C63" s="15" t="s">
        <v>57</v>
      </c>
      <c r="D63" s="15" t="s">
        <v>69</v>
      </c>
      <c r="E63" s="15" t="s">
        <v>166</v>
      </c>
      <c r="F63" s="15" t="s">
        <v>106</v>
      </c>
      <c r="G63" s="15" t="s">
        <v>85</v>
      </c>
      <c r="H63" s="15" t="s">
        <v>167</v>
      </c>
      <c r="I63" s="15" t="s">
        <v>150</v>
      </c>
      <c r="J63" s="83" t="s">
        <v>156</v>
      </c>
      <c r="K63" s="24" t="s">
        <v>112</v>
      </c>
      <c r="L63" s="17">
        <v>100</v>
      </c>
      <c r="M63" s="17">
        <v>100</v>
      </c>
      <c r="N63" s="17">
        <v>100</v>
      </c>
      <c r="O63" s="17">
        <v>100</v>
      </c>
      <c r="P63" s="17">
        <v>0</v>
      </c>
      <c r="Q63" s="17">
        <v>0</v>
      </c>
      <c r="R63" s="52">
        <v>0</v>
      </c>
      <c r="S63" s="52">
        <v>0</v>
      </c>
      <c r="T63" s="52">
        <v>0</v>
      </c>
      <c r="U63" s="20"/>
      <c r="V63" s="20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</row>
    <row r="64" spans="1:37" s="21" customFormat="1" ht="25.5" customHeight="1" x14ac:dyDescent="0.2">
      <c r="A64" s="93">
        <v>55</v>
      </c>
      <c r="B64" s="15" t="s">
        <v>113</v>
      </c>
      <c r="C64" s="15" t="s">
        <v>57</v>
      </c>
      <c r="D64" s="15" t="s">
        <v>69</v>
      </c>
      <c r="E64" s="15" t="s">
        <v>101</v>
      </c>
      <c r="F64" s="15" t="s">
        <v>64</v>
      </c>
      <c r="G64" s="15" t="s">
        <v>65</v>
      </c>
      <c r="H64" s="15" t="s">
        <v>66</v>
      </c>
      <c r="I64" s="15" t="s">
        <v>64</v>
      </c>
      <c r="J64" s="24" t="s">
        <v>47</v>
      </c>
      <c r="K64" s="24" t="s">
        <v>112</v>
      </c>
      <c r="L64" s="17">
        <v>100</v>
      </c>
      <c r="M64" s="17">
        <v>100</v>
      </c>
      <c r="N64" s="17">
        <v>100</v>
      </c>
      <c r="O64" s="17">
        <v>100</v>
      </c>
      <c r="P64" s="17">
        <f>P65+P67</f>
        <v>145.9</v>
      </c>
      <c r="Q64" s="17">
        <f>Q65+Q67</f>
        <v>185.20000000000002</v>
      </c>
      <c r="R64" s="17">
        <f t="shared" ref="R64:T64" si="18">R65+R67</f>
        <v>181.3</v>
      </c>
      <c r="S64" s="17">
        <f t="shared" si="18"/>
        <v>188.70000000000002</v>
      </c>
      <c r="T64" s="17">
        <f t="shared" si="18"/>
        <v>9.3000000000000007</v>
      </c>
      <c r="U64" s="20"/>
      <c r="V64" s="20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</row>
    <row r="65" spans="1:37" s="21" customFormat="1" ht="26.25" customHeight="1" x14ac:dyDescent="0.2">
      <c r="A65" s="94">
        <v>56</v>
      </c>
      <c r="B65" s="15" t="s">
        <v>113</v>
      </c>
      <c r="C65" s="15" t="s">
        <v>57</v>
      </c>
      <c r="D65" s="15" t="s">
        <v>69</v>
      </c>
      <c r="E65" s="15" t="s">
        <v>101</v>
      </c>
      <c r="F65" s="15" t="s">
        <v>102</v>
      </c>
      <c r="G65" s="15" t="s">
        <v>65</v>
      </c>
      <c r="H65" s="15" t="s">
        <v>66</v>
      </c>
      <c r="I65" s="15" t="s">
        <v>150</v>
      </c>
      <c r="J65" s="24" t="s">
        <v>142</v>
      </c>
      <c r="K65" s="24" t="s">
        <v>112</v>
      </c>
      <c r="L65" s="17">
        <v>100</v>
      </c>
      <c r="M65" s="17">
        <v>100</v>
      </c>
      <c r="N65" s="17">
        <v>100</v>
      </c>
      <c r="O65" s="17">
        <v>100</v>
      </c>
      <c r="P65" s="17">
        <f t="shared" si="16"/>
        <v>9</v>
      </c>
      <c r="Q65" s="17">
        <f>Q66</f>
        <v>9.3000000000000007</v>
      </c>
      <c r="R65" s="17">
        <f t="shared" ref="R65:T65" si="19">R66</f>
        <v>9.3000000000000007</v>
      </c>
      <c r="S65" s="17">
        <f t="shared" si="19"/>
        <v>9.3000000000000007</v>
      </c>
      <c r="T65" s="17">
        <f t="shared" si="19"/>
        <v>9.3000000000000007</v>
      </c>
      <c r="U65" s="20"/>
      <c r="V65" s="20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</row>
    <row r="66" spans="1:37" s="21" customFormat="1" ht="26.25" customHeight="1" x14ac:dyDescent="0.2">
      <c r="A66" s="93">
        <v>57</v>
      </c>
      <c r="B66" s="15" t="s">
        <v>113</v>
      </c>
      <c r="C66" s="15" t="s">
        <v>57</v>
      </c>
      <c r="D66" s="15" t="s">
        <v>69</v>
      </c>
      <c r="E66" s="15" t="s">
        <v>101</v>
      </c>
      <c r="F66" s="15" t="s">
        <v>102</v>
      </c>
      <c r="G66" s="15" t="s">
        <v>85</v>
      </c>
      <c r="H66" s="15" t="s">
        <v>66</v>
      </c>
      <c r="I66" s="15" t="s">
        <v>150</v>
      </c>
      <c r="J66" s="24" t="s">
        <v>142</v>
      </c>
      <c r="K66" s="24" t="s">
        <v>112</v>
      </c>
      <c r="L66" s="17">
        <v>100</v>
      </c>
      <c r="M66" s="17">
        <v>100</v>
      </c>
      <c r="N66" s="17">
        <v>100</v>
      </c>
      <c r="O66" s="17">
        <v>100</v>
      </c>
      <c r="P66" s="17">
        <v>9</v>
      </c>
      <c r="Q66" s="17">
        <v>9.3000000000000007</v>
      </c>
      <c r="R66" s="17">
        <v>9.3000000000000007</v>
      </c>
      <c r="S66" s="17">
        <v>9.3000000000000007</v>
      </c>
      <c r="T66" s="17">
        <v>9.3000000000000007</v>
      </c>
      <c r="U66" s="20"/>
      <c r="V66" s="20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</row>
    <row r="67" spans="1:37" s="21" customFormat="1" ht="26.25" customHeight="1" x14ac:dyDescent="0.2">
      <c r="A67" s="94">
        <v>58</v>
      </c>
      <c r="B67" s="15" t="s">
        <v>113</v>
      </c>
      <c r="C67" s="15" t="s">
        <v>57</v>
      </c>
      <c r="D67" s="15" t="s">
        <v>69</v>
      </c>
      <c r="E67" s="15" t="s">
        <v>103</v>
      </c>
      <c r="F67" s="15" t="s">
        <v>104</v>
      </c>
      <c r="G67" s="15" t="s">
        <v>65</v>
      </c>
      <c r="H67" s="15" t="s">
        <v>66</v>
      </c>
      <c r="I67" s="15" t="s">
        <v>64</v>
      </c>
      <c r="J67" s="24" t="s">
        <v>48</v>
      </c>
      <c r="K67" s="24" t="s">
        <v>112</v>
      </c>
      <c r="L67" s="17">
        <v>100</v>
      </c>
      <c r="M67" s="17">
        <v>100</v>
      </c>
      <c r="N67" s="17">
        <v>100</v>
      </c>
      <c r="O67" s="17">
        <v>100</v>
      </c>
      <c r="P67" s="17">
        <f t="shared" si="16"/>
        <v>136.9</v>
      </c>
      <c r="Q67" s="17">
        <f>Q68</f>
        <v>175.9</v>
      </c>
      <c r="R67" s="17">
        <f t="shared" ref="R67:T67" si="20">R68</f>
        <v>172</v>
      </c>
      <c r="S67" s="17">
        <f t="shared" si="20"/>
        <v>179.4</v>
      </c>
      <c r="T67" s="17">
        <f t="shared" si="20"/>
        <v>0</v>
      </c>
      <c r="U67" s="20"/>
      <c r="V67" s="20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</row>
    <row r="68" spans="1:37" s="21" customFormat="1" ht="24.75" customHeight="1" x14ac:dyDescent="0.2">
      <c r="A68" s="93">
        <v>59</v>
      </c>
      <c r="B68" s="15" t="s">
        <v>113</v>
      </c>
      <c r="C68" s="15" t="s">
        <v>57</v>
      </c>
      <c r="D68" s="15" t="s">
        <v>69</v>
      </c>
      <c r="E68" s="15" t="s">
        <v>103</v>
      </c>
      <c r="F68" s="15" t="s">
        <v>104</v>
      </c>
      <c r="G68" s="15" t="s">
        <v>85</v>
      </c>
      <c r="H68" s="15" t="s">
        <v>66</v>
      </c>
      <c r="I68" s="15" t="s">
        <v>150</v>
      </c>
      <c r="J68" s="24" t="s">
        <v>49</v>
      </c>
      <c r="K68" s="24" t="s">
        <v>112</v>
      </c>
      <c r="L68" s="17">
        <v>100</v>
      </c>
      <c r="M68" s="17">
        <v>100</v>
      </c>
      <c r="N68" s="17">
        <v>100</v>
      </c>
      <c r="O68" s="17">
        <v>100</v>
      </c>
      <c r="P68" s="17">
        <v>136.9</v>
      </c>
      <c r="Q68" s="17">
        <v>175.9</v>
      </c>
      <c r="R68" s="52">
        <v>172</v>
      </c>
      <c r="S68" s="52">
        <v>179.4</v>
      </c>
      <c r="T68" s="17">
        <v>0</v>
      </c>
      <c r="U68" s="20"/>
      <c r="V68" s="20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</row>
    <row r="69" spans="1:37" s="21" customFormat="1" ht="17.25" customHeight="1" x14ac:dyDescent="0.2">
      <c r="A69" s="94">
        <v>60</v>
      </c>
      <c r="B69" s="15" t="s">
        <v>113</v>
      </c>
      <c r="C69" s="15" t="s">
        <v>57</v>
      </c>
      <c r="D69" s="15" t="s">
        <v>69</v>
      </c>
      <c r="E69" s="15" t="s">
        <v>105</v>
      </c>
      <c r="F69" s="15" t="s">
        <v>64</v>
      </c>
      <c r="G69" s="15" t="s">
        <v>65</v>
      </c>
      <c r="H69" s="15" t="s">
        <v>66</v>
      </c>
      <c r="I69" s="15" t="s">
        <v>64</v>
      </c>
      <c r="J69" s="24" t="s">
        <v>50</v>
      </c>
      <c r="K69" s="24" t="s">
        <v>112</v>
      </c>
      <c r="L69" s="17">
        <v>100</v>
      </c>
      <c r="M69" s="17">
        <v>100</v>
      </c>
      <c r="N69" s="17">
        <v>100</v>
      </c>
      <c r="O69" s="17">
        <v>100</v>
      </c>
      <c r="P69" s="17">
        <f t="shared" si="16"/>
        <v>4732.2</v>
      </c>
      <c r="Q69" s="17">
        <f t="shared" si="16"/>
        <v>11627.6</v>
      </c>
      <c r="R69" s="17">
        <f t="shared" si="16"/>
        <v>8004.3</v>
      </c>
      <c r="S69" s="17">
        <f t="shared" si="16"/>
        <v>8004.3</v>
      </c>
      <c r="T69" s="17">
        <f t="shared" si="16"/>
        <v>8004.3</v>
      </c>
      <c r="U69" s="20"/>
      <c r="V69" s="20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</row>
    <row r="70" spans="1:37" s="21" customFormat="1" ht="17.25" customHeight="1" x14ac:dyDescent="0.2">
      <c r="A70" s="93">
        <v>61</v>
      </c>
      <c r="B70" s="15" t="s">
        <v>113</v>
      </c>
      <c r="C70" s="15" t="s">
        <v>57</v>
      </c>
      <c r="D70" s="15" t="s">
        <v>69</v>
      </c>
      <c r="E70" s="15" t="s">
        <v>105</v>
      </c>
      <c r="F70" s="15" t="s">
        <v>106</v>
      </c>
      <c r="G70" s="15" t="s">
        <v>65</v>
      </c>
      <c r="H70" s="15" t="s">
        <v>66</v>
      </c>
      <c r="I70" s="15" t="s">
        <v>150</v>
      </c>
      <c r="J70" s="24" t="s">
        <v>51</v>
      </c>
      <c r="K70" s="24" t="s">
        <v>112</v>
      </c>
      <c r="L70" s="17">
        <v>100</v>
      </c>
      <c r="M70" s="17">
        <v>100</v>
      </c>
      <c r="N70" s="17">
        <v>100</v>
      </c>
      <c r="O70" s="17">
        <v>100</v>
      </c>
      <c r="P70" s="17">
        <f t="shared" si="16"/>
        <v>4732.2</v>
      </c>
      <c r="Q70" s="17">
        <f t="shared" si="16"/>
        <v>11627.6</v>
      </c>
      <c r="R70" s="17">
        <f t="shared" si="16"/>
        <v>8004.3</v>
      </c>
      <c r="S70" s="17">
        <f t="shared" si="16"/>
        <v>8004.3</v>
      </c>
      <c r="T70" s="17">
        <f t="shared" si="16"/>
        <v>8004.3</v>
      </c>
      <c r="U70" s="20"/>
      <c r="V70" s="20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</row>
    <row r="71" spans="1:37" s="21" customFormat="1" ht="17.25" customHeight="1" x14ac:dyDescent="0.2">
      <c r="A71" s="94">
        <v>62</v>
      </c>
      <c r="B71" s="15" t="s">
        <v>113</v>
      </c>
      <c r="C71" s="15" t="s">
        <v>57</v>
      </c>
      <c r="D71" s="15" t="s">
        <v>69</v>
      </c>
      <c r="E71" s="15" t="s">
        <v>105</v>
      </c>
      <c r="F71" s="15" t="s">
        <v>106</v>
      </c>
      <c r="G71" s="15" t="s">
        <v>85</v>
      </c>
      <c r="H71" s="15" t="s">
        <v>66</v>
      </c>
      <c r="I71" s="15" t="s">
        <v>150</v>
      </c>
      <c r="J71" s="24" t="s">
        <v>52</v>
      </c>
      <c r="K71" s="24" t="s">
        <v>112</v>
      </c>
      <c r="L71" s="17">
        <v>100</v>
      </c>
      <c r="M71" s="17">
        <v>100</v>
      </c>
      <c r="N71" s="17">
        <v>100</v>
      </c>
      <c r="O71" s="17">
        <v>100</v>
      </c>
      <c r="P71" s="17">
        <v>4732.2</v>
      </c>
      <c r="Q71" s="17">
        <v>11627.6</v>
      </c>
      <c r="R71" s="52">
        <v>8004.3</v>
      </c>
      <c r="S71" s="52">
        <v>8004.3</v>
      </c>
      <c r="T71" s="52">
        <v>8004.3</v>
      </c>
      <c r="U71" s="20"/>
      <c r="V71" s="20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</row>
    <row r="72" spans="1:37" s="21" customFormat="1" ht="12.75" x14ac:dyDescent="0.2">
      <c r="A72" s="103" t="s">
        <v>55</v>
      </c>
      <c r="B72" s="104"/>
      <c r="C72" s="104"/>
      <c r="D72" s="104"/>
      <c r="E72" s="104"/>
      <c r="F72" s="104"/>
      <c r="G72" s="104"/>
      <c r="H72" s="104"/>
      <c r="I72" s="104"/>
      <c r="J72" s="105"/>
      <c r="K72" s="16"/>
      <c r="L72" s="17"/>
      <c r="M72" s="17"/>
      <c r="N72" s="17"/>
      <c r="O72" s="17"/>
      <c r="P72" s="17">
        <f>P10+P54</f>
        <v>12966.599999999999</v>
      </c>
      <c r="Q72" s="17">
        <f>Q10+Q54</f>
        <v>21022.7</v>
      </c>
      <c r="R72" s="17">
        <f>R10+R54</f>
        <v>15866.100000000002</v>
      </c>
      <c r="S72" s="17">
        <f>S10+S54</f>
        <v>15113.599999999999</v>
      </c>
      <c r="T72" s="17">
        <f>T10+T54</f>
        <v>15381.100000000002</v>
      </c>
      <c r="U72" s="20"/>
      <c r="V72" s="20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</row>
    <row r="74" spans="1:37" x14ac:dyDescent="0.25">
      <c r="P74" s="66"/>
    </row>
    <row r="76" spans="1:37" x14ac:dyDescent="0.25">
      <c r="P76" s="1"/>
      <c r="Q76" s="1"/>
    </row>
    <row r="107" spans="16:20" x14ac:dyDescent="0.25">
      <c r="P107" s="2"/>
      <c r="Q107" s="2"/>
      <c r="R107" s="2"/>
      <c r="S107" s="2"/>
      <c r="T107" s="2"/>
    </row>
    <row r="108" spans="16:20" x14ac:dyDescent="0.25">
      <c r="P108" s="2"/>
      <c r="Q108" s="2"/>
      <c r="R108" s="2"/>
      <c r="S108" s="2"/>
      <c r="T108" s="2"/>
    </row>
    <row r="109" spans="16:20" x14ac:dyDescent="0.25">
      <c r="P109" s="2"/>
      <c r="Q109" s="2"/>
      <c r="R109" s="2"/>
      <c r="S109" s="2"/>
      <c r="T109" s="2"/>
    </row>
    <row r="110" spans="16:20" x14ac:dyDescent="0.25">
      <c r="P110" s="2"/>
      <c r="Q110" s="2"/>
      <c r="R110" s="2"/>
      <c r="S110" s="2"/>
      <c r="T110" s="2"/>
    </row>
    <row r="111" spans="16:20" x14ac:dyDescent="0.25">
      <c r="P111" s="2"/>
      <c r="Q111" s="2"/>
      <c r="R111" s="2"/>
      <c r="S111" s="2"/>
      <c r="T111" s="2"/>
    </row>
    <row r="117" spans="16:20" x14ac:dyDescent="0.25">
      <c r="P117" s="2"/>
      <c r="Q117" s="2"/>
      <c r="R117" s="2"/>
      <c r="S117" s="2"/>
      <c r="T117" s="2"/>
    </row>
    <row r="118" spans="16:20" x14ac:dyDescent="0.25">
      <c r="P118" s="2"/>
      <c r="Q118" s="2"/>
      <c r="R118" s="2"/>
      <c r="S118" s="2"/>
      <c r="T118" s="2"/>
    </row>
    <row r="119" spans="16:20" x14ac:dyDescent="0.25">
      <c r="P119" s="2"/>
      <c r="Q119" s="2"/>
      <c r="R119" s="2"/>
      <c r="S119" s="2"/>
      <c r="T119" s="2"/>
    </row>
    <row r="122" spans="16:20" x14ac:dyDescent="0.25">
      <c r="P122" s="2"/>
      <c r="Q122" s="2"/>
      <c r="R122" s="2"/>
      <c r="S122" s="2"/>
      <c r="T122" s="2"/>
    </row>
  </sheetData>
  <mergeCells count="19">
    <mergeCell ref="P1:T1"/>
    <mergeCell ref="N2:T2"/>
    <mergeCell ref="P3:T3"/>
    <mergeCell ref="G4:Q4"/>
    <mergeCell ref="A6:A8"/>
    <mergeCell ref="B6:I6"/>
    <mergeCell ref="J6:J8"/>
    <mergeCell ref="K6:K8"/>
    <mergeCell ref="L6:O7"/>
    <mergeCell ref="P6:P8"/>
    <mergeCell ref="A72:J72"/>
    <mergeCell ref="Q6:Q8"/>
    <mergeCell ref="R6:T6"/>
    <mergeCell ref="B7:B8"/>
    <mergeCell ref="C7:G7"/>
    <mergeCell ref="H7:I7"/>
    <mergeCell ref="R7:R8"/>
    <mergeCell ref="S7:S8"/>
    <mergeCell ref="T7:T8"/>
  </mergeCells>
  <pageMargins left="0.23622047244094491" right="0" top="0.35433070866141736" bottom="0.35433070866141736" header="0.31496062992125984" footer="0.31496062992125984"/>
  <pageSetup paperSize="9" scale="6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22"/>
  <sheetViews>
    <sheetView tabSelected="1" workbookViewId="0">
      <pane xSplit="10" ySplit="9" topLeftCell="K65" activePane="bottomRight" state="frozen"/>
      <selection pane="topRight" activeCell="K1" sqref="K1"/>
      <selection pane="bottomLeft" activeCell="A10" sqref="A10"/>
      <selection pane="bottomRight" sqref="A1:T72"/>
    </sheetView>
  </sheetViews>
  <sheetFormatPr defaultRowHeight="15" x14ac:dyDescent="0.25"/>
  <cols>
    <col min="1" max="1" width="4.7109375" customWidth="1"/>
    <col min="2" max="2" width="5.42578125" customWidth="1"/>
    <col min="3" max="3" width="5.85546875" customWidth="1"/>
    <col min="4" max="4" width="6" customWidth="1"/>
    <col min="5" max="5" width="5.42578125" customWidth="1"/>
    <col min="6" max="6" width="6.28515625" customWidth="1"/>
    <col min="7" max="7" width="7.140625" customWidth="1"/>
    <col min="8" max="8" width="7.28515625" customWidth="1"/>
    <col min="9" max="9" width="6.140625" customWidth="1"/>
    <col min="10" max="10" width="65.42578125" customWidth="1"/>
    <col min="11" max="11" width="17.85546875" customWidth="1"/>
    <col min="12" max="12" width="7.5703125" customWidth="1"/>
    <col min="13" max="13" width="6.42578125" customWidth="1"/>
    <col min="14" max="14" width="6.85546875" customWidth="1"/>
    <col min="15" max="15" width="8" customWidth="1"/>
    <col min="16" max="16" width="10.7109375" customWidth="1"/>
    <col min="17" max="17" width="10" customWidth="1"/>
  </cols>
  <sheetData>
    <row r="1" spans="1:37" x14ac:dyDescent="0.25">
      <c r="P1" s="127" t="s">
        <v>214</v>
      </c>
      <c r="Q1" s="127"/>
      <c r="R1" s="127"/>
      <c r="S1" s="127"/>
      <c r="T1" s="127"/>
    </row>
    <row r="2" spans="1:37" x14ac:dyDescent="0.25">
      <c r="N2" s="126" t="s">
        <v>220</v>
      </c>
      <c r="O2" s="126"/>
      <c r="P2" s="126"/>
      <c r="Q2" s="126"/>
      <c r="R2" s="126"/>
      <c r="S2" s="126"/>
      <c r="T2" s="126"/>
    </row>
    <row r="3" spans="1:37" x14ac:dyDescent="0.25">
      <c r="P3" s="109"/>
      <c r="Q3" s="109"/>
      <c r="R3" s="109"/>
      <c r="S3" s="109"/>
      <c r="T3" s="109"/>
    </row>
    <row r="4" spans="1:37" x14ac:dyDescent="0.25">
      <c r="G4" s="101" t="s">
        <v>215</v>
      </c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95"/>
      <c r="S4" s="95"/>
      <c r="T4" s="95"/>
    </row>
    <row r="5" spans="1:37" x14ac:dyDescent="0.25">
      <c r="S5" t="s">
        <v>109</v>
      </c>
    </row>
    <row r="6" spans="1:37" s="5" customFormat="1" ht="27.6" customHeight="1" x14ac:dyDescent="0.2">
      <c r="A6" s="106" t="s">
        <v>0</v>
      </c>
      <c r="B6" s="114" t="s">
        <v>1</v>
      </c>
      <c r="C6" s="115"/>
      <c r="D6" s="115"/>
      <c r="E6" s="115"/>
      <c r="F6" s="115"/>
      <c r="G6" s="115"/>
      <c r="H6" s="115"/>
      <c r="I6" s="116"/>
      <c r="J6" s="117" t="s">
        <v>2</v>
      </c>
      <c r="K6" s="110" t="s">
        <v>3</v>
      </c>
      <c r="L6" s="120" t="s">
        <v>4</v>
      </c>
      <c r="M6" s="121"/>
      <c r="N6" s="121"/>
      <c r="O6" s="122"/>
      <c r="P6" s="128" t="s">
        <v>217</v>
      </c>
      <c r="Q6" s="128" t="s">
        <v>219</v>
      </c>
      <c r="R6" s="110" t="s">
        <v>5</v>
      </c>
      <c r="S6" s="111"/>
      <c r="T6" s="111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</row>
    <row r="7" spans="1:37" s="5" customFormat="1" ht="42.75" customHeight="1" x14ac:dyDescent="0.2">
      <c r="A7" s="107"/>
      <c r="B7" s="112" t="s">
        <v>6</v>
      </c>
      <c r="C7" s="113" t="s">
        <v>7</v>
      </c>
      <c r="D7" s="113"/>
      <c r="E7" s="113"/>
      <c r="F7" s="113"/>
      <c r="G7" s="113"/>
      <c r="H7" s="113" t="s">
        <v>8</v>
      </c>
      <c r="I7" s="113"/>
      <c r="J7" s="118"/>
      <c r="K7" s="110"/>
      <c r="L7" s="123"/>
      <c r="M7" s="124"/>
      <c r="N7" s="124"/>
      <c r="O7" s="125"/>
      <c r="P7" s="128"/>
      <c r="Q7" s="128"/>
      <c r="R7" s="130" t="s">
        <v>186</v>
      </c>
      <c r="S7" s="130" t="s">
        <v>218</v>
      </c>
      <c r="T7" s="110" t="s">
        <v>216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</row>
    <row r="8" spans="1:37" s="5" customFormat="1" ht="108.75" customHeight="1" x14ac:dyDescent="0.2">
      <c r="A8" s="108"/>
      <c r="B8" s="112"/>
      <c r="C8" s="6" t="s">
        <v>11</v>
      </c>
      <c r="D8" s="6" t="s">
        <v>12</v>
      </c>
      <c r="E8" s="6" t="s">
        <v>13</v>
      </c>
      <c r="F8" s="6" t="s">
        <v>14</v>
      </c>
      <c r="G8" s="98" t="s">
        <v>15</v>
      </c>
      <c r="H8" s="98" t="s">
        <v>16</v>
      </c>
      <c r="I8" s="98" t="s">
        <v>17</v>
      </c>
      <c r="J8" s="119"/>
      <c r="K8" s="111"/>
      <c r="L8" s="97" t="s">
        <v>152</v>
      </c>
      <c r="M8" s="97" t="s">
        <v>186</v>
      </c>
      <c r="N8" s="97" t="s">
        <v>201</v>
      </c>
      <c r="O8" s="97" t="s">
        <v>216</v>
      </c>
      <c r="P8" s="129"/>
      <c r="Q8" s="129"/>
      <c r="R8" s="131"/>
      <c r="S8" s="131"/>
      <c r="T8" s="110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</row>
    <row r="9" spans="1:37" s="14" customFormat="1" ht="12.75" x14ac:dyDescent="0.2">
      <c r="A9" s="8"/>
      <c r="B9" s="99" t="s">
        <v>56</v>
      </c>
      <c r="C9" s="99" t="s">
        <v>57</v>
      </c>
      <c r="D9" s="99" t="s">
        <v>58</v>
      </c>
      <c r="E9" s="99" t="s">
        <v>59</v>
      </c>
      <c r="F9" s="99" t="s">
        <v>60</v>
      </c>
      <c r="G9" s="99" t="s">
        <v>61</v>
      </c>
      <c r="H9" s="99" t="s">
        <v>62</v>
      </c>
      <c r="I9" s="99" t="s">
        <v>63</v>
      </c>
      <c r="J9" s="10">
        <v>9</v>
      </c>
      <c r="K9" s="96">
        <v>10</v>
      </c>
      <c r="L9" s="96">
        <v>11</v>
      </c>
      <c r="M9" s="96">
        <v>12</v>
      </c>
      <c r="N9" s="96">
        <v>13</v>
      </c>
      <c r="O9" s="96">
        <v>14</v>
      </c>
      <c r="P9" s="96">
        <v>16</v>
      </c>
      <c r="Q9" s="96">
        <v>17</v>
      </c>
      <c r="R9" s="96">
        <v>18</v>
      </c>
      <c r="S9" s="96">
        <v>19</v>
      </c>
      <c r="T9" s="96">
        <v>20</v>
      </c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</row>
    <row r="10" spans="1:37" s="21" customFormat="1" ht="14.25" customHeight="1" x14ac:dyDescent="0.2">
      <c r="A10" s="94">
        <v>1</v>
      </c>
      <c r="B10" s="15" t="s">
        <v>64</v>
      </c>
      <c r="C10" s="15" t="s">
        <v>56</v>
      </c>
      <c r="D10" s="15" t="s">
        <v>65</v>
      </c>
      <c r="E10" s="15" t="s">
        <v>65</v>
      </c>
      <c r="F10" s="15" t="s">
        <v>64</v>
      </c>
      <c r="G10" s="15" t="s">
        <v>65</v>
      </c>
      <c r="H10" s="15" t="s">
        <v>66</v>
      </c>
      <c r="I10" s="15" t="s">
        <v>64</v>
      </c>
      <c r="J10" s="24" t="s">
        <v>18</v>
      </c>
      <c r="K10" s="16"/>
      <c r="L10" s="17"/>
      <c r="M10" s="17"/>
      <c r="N10" s="17"/>
      <c r="O10" s="17"/>
      <c r="P10" s="17">
        <f>P17+P23+P31+P34+P48+P11+P38+P44</f>
        <v>1619.8000000000002</v>
      </c>
      <c r="Q10" s="17">
        <f>Q17+Q23+Q31+Q34+Q48+Q11+Q38+Q44</f>
        <v>1884.9999999999998</v>
      </c>
      <c r="R10" s="17">
        <f>R17+R23+R31+R34+R48+R11+R38+R44</f>
        <v>2026.0000000000002</v>
      </c>
      <c r="S10" s="17">
        <f>S17+S23+S31+S34+S48+S11+S38+S44</f>
        <v>2349.4</v>
      </c>
      <c r="T10" s="17">
        <f>T17+T23+T31+T34+T48+T11+T38+T44</f>
        <v>2678.3</v>
      </c>
      <c r="U10" s="20"/>
      <c r="V10" s="20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</row>
    <row r="11" spans="1:37" s="21" customFormat="1" ht="16.5" customHeight="1" x14ac:dyDescent="0.2">
      <c r="A11" s="94">
        <v>2</v>
      </c>
      <c r="B11" s="15" t="s">
        <v>67</v>
      </c>
      <c r="C11" s="15" t="s">
        <v>56</v>
      </c>
      <c r="D11" s="15" t="s">
        <v>68</v>
      </c>
      <c r="E11" s="15" t="s">
        <v>69</v>
      </c>
      <c r="F11" s="15" t="s">
        <v>64</v>
      </c>
      <c r="G11" s="15" t="s">
        <v>68</v>
      </c>
      <c r="H11" s="15" t="s">
        <v>66</v>
      </c>
      <c r="I11" s="15" t="s">
        <v>64</v>
      </c>
      <c r="J11" s="24" t="s">
        <v>20</v>
      </c>
      <c r="K11" s="24" t="s">
        <v>182</v>
      </c>
      <c r="L11" s="17"/>
      <c r="M11" s="17"/>
      <c r="N11" s="17"/>
      <c r="O11" s="17"/>
      <c r="P11" s="17">
        <f>P12+P14+P13</f>
        <v>672.1</v>
      </c>
      <c r="Q11" s="17">
        <f t="shared" ref="Q11:T11" si="0">Q12+Q14+Q13</f>
        <v>667.5</v>
      </c>
      <c r="R11" s="17">
        <f t="shared" si="0"/>
        <v>974.2</v>
      </c>
      <c r="S11" s="17">
        <f t="shared" si="0"/>
        <v>1018.1</v>
      </c>
      <c r="T11" s="17">
        <f t="shared" si="0"/>
        <v>1062</v>
      </c>
      <c r="U11" s="20"/>
      <c r="V11" s="20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</row>
    <row r="12" spans="1:37" s="21" customFormat="1" ht="50.25" customHeight="1" x14ac:dyDescent="0.2">
      <c r="A12" s="94">
        <v>3</v>
      </c>
      <c r="B12" s="15" t="s">
        <v>67</v>
      </c>
      <c r="C12" s="15" t="s">
        <v>56</v>
      </c>
      <c r="D12" s="15" t="s">
        <v>68</v>
      </c>
      <c r="E12" s="15" t="s">
        <v>69</v>
      </c>
      <c r="F12" s="15" t="s">
        <v>71</v>
      </c>
      <c r="G12" s="15" t="s">
        <v>68</v>
      </c>
      <c r="H12" s="15" t="s">
        <v>66</v>
      </c>
      <c r="I12" s="15" t="s">
        <v>70</v>
      </c>
      <c r="J12" s="24" t="s">
        <v>21</v>
      </c>
      <c r="K12" s="24" t="s">
        <v>182</v>
      </c>
      <c r="L12" s="17">
        <v>2</v>
      </c>
      <c r="M12" s="17">
        <v>2</v>
      </c>
      <c r="N12" s="17">
        <v>2</v>
      </c>
      <c r="O12" s="17">
        <v>2</v>
      </c>
      <c r="P12" s="17">
        <v>671.8</v>
      </c>
      <c r="Q12" s="17">
        <v>667</v>
      </c>
      <c r="R12" s="50">
        <v>974</v>
      </c>
      <c r="S12" s="51">
        <v>1017.6</v>
      </c>
      <c r="T12" s="51">
        <v>1061</v>
      </c>
      <c r="U12" s="20"/>
      <c r="V12" s="20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</row>
    <row r="13" spans="1:37" s="21" customFormat="1" ht="50.25" customHeight="1" x14ac:dyDescent="0.2">
      <c r="A13" s="94">
        <v>4</v>
      </c>
      <c r="B13" s="15" t="s">
        <v>67</v>
      </c>
      <c r="C13" s="15" t="s">
        <v>56</v>
      </c>
      <c r="D13" s="15" t="s">
        <v>68</v>
      </c>
      <c r="E13" s="15" t="s">
        <v>69</v>
      </c>
      <c r="F13" s="15" t="s">
        <v>74</v>
      </c>
      <c r="G13" s="15" t="s">
        <v>68</v>
      </c>
      <c r="H13" s="15" t="s">
        <v>66</v>
      </c>
      <c r="I13" s="15" t="s">
        <v>70</v>
      </c>
      <c r="J13" s="24" t="s">
        <v>213</v>
      </c>
      <c r="K13" s="24" t="s">
        <v>182</v>
      </c>
      <c r="L13" s="17">
        <v>2</v>
      </c>
      <c r="M13" s="17">
        <v>2</v>
      </c>
      <c r="N13" s="17">
        <v>2</v>
      </c>
      <c r="O13" s="17">
        <v>2</v>
      </c>
      <c r="P13" s="17">
        <v>1.1000000000000001</v>
      </c>
      <c r="Q13" s="17">
        <v>0</v>
      </c>
      <c r="R13" s="50">
        <v>0</v>
      </c>
      <c r="S13" s="51">
        <v>0</v>
      </c>
      <c r="T13" s="51">
        <v>0</v>
      </c>
      <c r="U13" s="20"/>
      <c r="V13" s="20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</row>
    <row r="14" spans="1:37" s="21" customFormat="1" ht="51.75" customHeight="1" x14ac:dyDescent="0.2">
      <c r="A14" s="94">
        <v>5</v>
      </c>
      <c r="B14" s="15" t="s">
        <v>67</v>
      </c>
      <c r="C14" s="15" t="s">
        <v>56</v>
      </c>
      <c r="D14" s="15" t="s">
        <v>68</v>
      </c>
      <c r="E14" s="15" t="s">
        <v>69</v>
      </c>
      <c r="F14" s="15" t="s">
        <v>197</v>
      </c>
      <c r="G14" s="15" t="s">
        <v>68</v>
      </c>
      <c r="H14" s="15" t="s">
        <v>66</v>
      </c>
      <c r="I14" s="15" t="s">
        <v>70</v>
      </c>
      <c r="J14" s="77" t="s">
        <v>198</v>
      </c>
      <c r="K14" s="24" t="s">
        <v>182</v>
      </c>
      <c r="L14" s="17">
        <v>15</v>
      </c>
      <c r="M14" s="17">
        <v>15</v>
      </c>
      <c r="N14" s="17">
        <v>15</v>
      </c>
      <c r="O14" s="17">
        <v>15</v>
      </c>
      <c r="P14" s="17">
        <v>-0.8</v>
      </c>
      <c r="Q14" s="17">
        <v>0.5</v>
      </c>
      <c r="R14" s="17">
        <v>0.2</v>
      </c>
      <c r="S14" s="17">
        <v>0.5</v>
      </c>
      <c r="T14" s="17">
        <v>1</v>
      </c>
      <c r="U14" s="20"/>
      <c r="V14" s="20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</row>
    <row r="15" spans="1:37" s="21" customFormat="1" ht="15.75" hidden="1" customHeight="1" x14ac:dyDescent="0.2">
      <c r="A15" s="94">
        <v>6</v>
      </c>
      <c r="B15" s="15" t="s">
        <v>67</v>
      </c>
      <c r="C15" s="15" t="s">
        <v>56</v>
      </c>
      <c r="D15" s="15" t="s">
        <v>68</v>
      </c>
      <c r="E15" s="15" t="s">
        <v>69</v>
      </c>
      <c r="F15" s="15" t="s">
        <v>74</v>
      </c>
      <c r="G15" s="15" t="s">
        <v>68</v>
      </c>
      <c r="H15" s="15" t="s">
        <v>66</v>
      </c>
      <c r="I15" s="15" t="s">
        <v>70</v>
      </c>
      <c r="J15" s="24" t="s">
        <v>75</v>
      </c>
      <c r="K15" s="16" t="s">
        <v>19</v>
      </c>
      <c r="L15" s="17">
        <v>10</v>
      </c>
      <c r="M15" s="17">
        <v>10</v>
      </c>
      <c r="N15" s="17">
        <v>10</v>
      </c>
      <c r="O15" s="17">
        <v>10</v>
      </c>
      <c r="P15" s="17">
        <v>852854.6</v>
      </c>
      <c r="Q15" s="17">
        <v>852854.6</v>
      </c>
      <c r="R15" s="17">
        <v>362077.2</v>
      </c>
      <c r="S15" s="17">
        <v>377389.9</v>
      </c>
      <c r="T15" s="17">
        <v>392057.5</v>
      </c>
      <c r="U15" s="20"/>
      <c r="V15" s="20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</row>
    <row r="16" spans="1:37" s="21" customFormat="1" ht="0.75" hidden="1" customHeight="1" x14ac:dyDescent="0.2">
      <c r="A16" s="94">
        <v>7</v>
      </c>
      <c r="B16" s="15" t="s">
        <v>67</v>
      </c>
      <c r="C16" s="15" t="s">
        <v>56</v>
      </c>
      <c r="D16" s="15" t="s">
        <v>68</v>
      </c>
      <c r="E16" s="15" t="s">
        <v>69</v>
      </c>
      <c r="F16" s="15" t="s">
        <v>76</v>
      </c>
      <c r="G16" s="15" t="s">
        <v>68</v>
      </c>
      <c r="H16" s="15" t="s">
        <v>66</v>
      </c>
      <c r="I16" s="15" t="s">
        <v>70</v>
      </c>
      <c r="J16" s="24" t="s">
        <v>77</v>
      </c>
      <c r="K16" s="16" t="s">
        <v>19</v>
      </c>
      <c r="L16" s="17">
        <v>10</v>
      </c>
      <c r="M16" s="17">
        <v>10</v>
      </c>
      <c r="N16" s="17">
        <v>10</v>
      </c>
      <c r="O16" s="17">
        <v>10</v>
      </c>
      <c r="P16" s="17">
        <v>213095.3</v>
      </c>
      <c r="Q16" s="17">
        <v>213095.3</v>
      </c>
      <c r="R16" s="17">
        <v>366194.5</v>
      </c>
      <c r="S16" s="17">
        <v>380842.3</v>
      </c>
      <c r="T16" s="17">
        <v>396075.7</v>
      </c>
      <c r="U16" s="20"/>
      <c r="V16" s="20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</row>
    <row r="17" spans="1:37" s="21" customFormat="1" ht="26.25" customHeight="1" x14ac:dyDescent="0.2">
      <c r="A17" s="94">
        <v>8</v>
      </c>
      <c r="B17" s="15" t="s">
        <v>64</v>
      </c>
      <c r="C17" s="15" t="s">
        <v>56</v>
      </c>
      <c r="D17" s="15" t="s">
        <v>78</v>
      </c>
      <c r="E17" s="15" t="s">
        <v>65</v>
      </c>
      <c r="F17" s="15" t="s">
        <v>64</v>
      </c>
      <c r="G17" s="15" t="s">
        <v>65</v>
      </c>
      <c r="H17" s="15" t="s">
        <v>66</v>
      </c>
      <c r="I17" s="15" t="s">
        <v>64</v>
      </c>
      <c r="J17" s="24" t="s">
        <v>22</v>
      </c>
      <c r="K17" s="24" t="s">
        <v>182</v>
      </c>
      <c r="L17" s="17">
        <v>20</v>
      </c>
      <c r="M17" s="17">
        <v>20</v>
      </c>
      <c r="N17" s="17">
        <v>2</v>
      </c>
      <c r="O17" s="17">
        <v>20</v>
      </c>
      <c r="P17" s="17">
        <f>P18</f>
        <v>536.90000000000009</v>
      </c>
      <c r="Q17" s="17">
        <f>Q18</f>
        <v>562.59999999999991</v>
      </c>
      <c r="R17" s="17">
        <f t="shared" ref="R17:T17" si="1">R18</f>
        <v>663.6</v>
      </c>
      <c r="S17" s="17">
        <f t="shared" si="1"/>
        <v>636.80000000000007</v>
      </c>
      <c r="T17" s="17">
        <f t="shared" si="1"/>
        <v>643.4</v>
      </c>
      <c r="U17" s="20"/>
      <c r="V17" s="20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</row>
    <row r="18" spans="1:37" s="21" customFormat="1" ht="15" customHeight="1" x14ac:dyDescent="0.2">
      <c r="A18" s="94">
        <v>9</v>
      </c>
      <c r="B18" s="15" t="s">
        <v>67</v>
      </c>
      <c r="C18" s="15" t="s">
        <v>56</v>
      </c>
      <c r="D18" s="15" t="s">
        <v>78</v>
      </c>
      <c r="E18" s="15" t="s">
        <v>69</v>
      </c>
      <c r="F18" s="15" t="s">
        <v>64</v>
      </c>
      <c r="G18" s="15" t="s">
        <v>68</v>
      </c>
      <c r="H18" s="15" t="s">
        <v>66</v>
      </c>
      <c r="I18" s="15" t="s">
        <v>70</v>
      </c>
      <c r="J18" s="24" t="s">
        <v>24</v>
      </c>
      <c r="K18" s="24" t="s">
        <v>182</v>
      </c>
      <c r="L18" s="17">
        <v>20</v>
      </c>
      <c r="M18" s="17">
        <v>20</v>
      </c>
      <c r="N18" s="17">
        <v>20</v>
      </c>
      <c r="O18" s="17">
        <v>20</v>
      </c>
      <c r="P18" s="17">
        <f>P19+P20+P21+P22</f>
        <v>536.90000000000009</v>
      </c>
      <c r="Q18" s="17">
        <f>Q19+Q20+Q21+Q22</f>
        <v>562.59999999999991</v>
      </c>
      <c r="R18" s="17">
        <f>R19+R20+R21+R22</f>
        <v>663.6</v>
      </c>
      <c r="S18" s="17">
        <f>S19+S20+S21+S22</f>
        <v>636.80000000000007</v>
      </c>
      <c r="T18" s="17">
        <f>T19+T20+T21+T22</f>
        <v>643.4</v>
      </c>
      <c r="U18" s="20"/>
      <c r="V18" s="20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</row>
    <row r="19" spans="1:37" s="21" customFormat="1" ht="51" x14ac:dyDescent="0.2">
      <c r="A19" s="94">
        <v>10</v>
      </c>
      <c r="B19" s="15" t="s">
        <v>67</v>
      </c>
      <c r="C19" s="15" t="s">
        <v>56</v>
      </c>
      <c r="D19" s="15" t="s">
        <v>78</v>
      </c>
      <c r="E19" s="15" t="s">
        <v>69</v>
      </c>
      <c r="F19" s="15" t="s">
        <v>80</v>
      </c>
      <c r="G19" s="15" t="s">
        <v>68</v>
      </c>
      <c r="H19" s="15" t="s">
        <v>66</v>
      </c>
      <c r="I19" s="15" t="s">
        <v>70</v>
      </c>
      <c r="J19" s="24" t="s">
        <v>25</v>
      </c>
      <c r="K19" s="24" t="s">
        <v>182</v>
      </c>
      <c r="L19" s="17">
        <v>20</v>
      </c>
      <c r="M19" s="17">
        <v>20</v>
      </c>
      <c r="N19" s="17">
        <v>20</v>
      </c>
      <c r="O19" s="17">
        <v>20</v>
      </c>
      <c r="P19" s="17">
        <v>276.10000000000002</v>
      </c>
      <c r="Q19" s="17">
        <v>266.39999999999998</v>
      </c>
      <c r="R19" s="50">
        <v>346.1</v>
      </c>
      <c r="S19" s="50">
        <v>295.89999999999998</v>
      </c>
      <c r="T19" s="50">
        <v>294.2</v>
      </c>
      <c r="U19" s="20"/>
      <c r="V19" s="20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</row>
    <row r="20" spans="1:37" s="21" customFormat="1" ht="52.5" customHeight="1" x14ac:dyDescent="0.2">
      <c r="A20" s="94">
        <v>11</v>
      </c>
      <c r="B20" s="15" t="s">
        <v>67</v>
      </c>
      <c r="C20" s="15" t="s">
        <v>56</v>
      </c>
      <c r="D20" s="15" t="s">
        <v>78</v>
      </c>
      <c r="E20" s="15" t="s">
        <v>69</v>
      </c>
      <c r="F20" s="15" t="s">
        <v>81</v>
      </c>
      <c r="G20" s="15" t="s">
        <v>68</v>
      </c>
      <c r="H20" s="15" t="s">
        <v>66</v>
      </c>
      <c r="I20" s="15" t="s">
        <v>70</v>
      </c>
      <c r="J20" s="24" t="s">
        <v>26</v>
      </c>
      <c r="K20" s="24" t="s">
        <v>182</v>
      </c>
      <c r="L20" s="17">
        <v>20</v>
      </c>
      <c r="M20" s="17">
        <v>20</v>
      </c>
      <c r="N20" s="17">
        <v>20</v>
      </c>
      <c r="O20" s="17">
        <v>20</v>
      </c>
      <c r="P20" s="17">
        <v>1.5</v>
      </c>
      <c r="Q20" s="17">
        <v>1.9</v>
      </c>
      <c r="R20" s="50">
        <v>1.6</v>
      </c>
      <c r="S20" s="50">
        <v>2.1</v>
      </c>
      <c r="T20" s="50">
        <v>2.2000000000000002</v>
      </c>
      <c r="U20" s="20"/>
      <c r="V20" s="20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</row>
    <row r="21" spans="1:37" s="21" customFormat="1" ht="51" x14ac:dyDescent="0.2">
      <c r="A21" s="94">
        <v>12</v>
      </c>
      <c r="B21" s="15" t="s">
        <v>67</v>
      </c>
      <c r="C21" s="15" t="s">
        <v>56</v>
      </c>
      <c r="D21" s="15" t="s">
        <v>78</v>
      </c>
      <c r="E21" s="15" t="s">
        <v>69</v>
      </c>
      <c r="F21" s="15" t="s">
        <v>82</v>
      </c>
      <c r="G21" s="15" t="s">
        <v>68</v>
      </c>
      <c r="H21" s="15" t="s">
        <v>66</v>
      </c>
      <c r="I21" s="15" t="s">
        <v>70</v>
      </c>
      <c r="J21" s="24" t="s">
        <v>27</v>
      </c>
      <c r="K21" s="24" t="s">
        <v>182</v>
      </c>
      <c r="L21" s="17">
        <v>20</v>
      </c>
      <c r="M21" s="17">
        <v>20</v>
      </c>
      <c r="N21" s="17">
        <v>20</v>
      </c>
      <c r="O21" s="17">
        <v>20</v>
      </c>
      <c r="P21" s="17">
        <v>290.3</v>
      </c>
      <c r="Q21" s="17">
        <v>329.4</v>
      </c>
      <c r="R21" s="50">
        <v>358.9</v>
      </c>
      <c r="S21" s="50">
        <v>383.7</v>
      </c>
      <c r="T21" s="50">
        <v>397.4</v>
      </c>
      <c r="U21" s="20"/>
      <c r="V21" s="20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</row>
    <row r="22" spans="1:37" s="21" customFormat="1" ht="54.75" customHeight="1" x14ac:dyDescent="0.2">
      <c r="A22" s="94">
        <v>13</v>
      </c>
      <c r="B22" s="15" t="s">
        <v>67</v>
      </c>
      <c r="C22" s="15" t="s">
        <v>56</v>
      </c>
      <c r="D22" s="15" t="s">
        <v>78</v>
      </c>
      <c r="E22" s="15" t="s">
        <v>69</v>
      </c>
      <c r="F22" s="15" t="s">
        <v>83</v>
      </c>
      <c r="G22" s="15" t="s">
        <v>68</v>
      </c>
      <c r="H22" s="15" t="s">
        <v>66</v>
      </c>
      <c r="I22" s="15" t="s">
        <v>70</v>
      </c>
      <c r="J22" s="24" t="s">
        <v>28</v>
      </c>
      <c r="K22" s="24" t="s">
        <v>182</v>
      </c>
      <c r="L22" s="17">
        <v>20</v>
      </c>
      <c r="M22" s="17">
        <v>20</v>
      </c>
      <c r="N22" s="17">
        <v>20</v>
      </c>
      <c r="O22" s="17">
        <v>20</v>
      </c>
      <c r="P22" s="17">
        <v>-31</v>
      </c>
      <c r="Q22" s="17">
        <v>-35.1</v>
      </c>
      <c r="R22" s="50">
        <v>-43</v>
      </c>
      <c r="S22" s="50">
        <v>-44.9</v>
      </c>
      <c r="T22" s="50">
        <v>-50.4</v>
      </c>
      <c r="U22" s="20"/>
      <c r="V22" s="20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</row>
    <row r="23" spans="1:37" s="21" customFormat="1" ht="14.25" customHeight="1" x14ac:dyDescent="0.2">
      <c r="A23" s="94">
        <v>14</v>
      </c>
      <c r="B23" s="15" t="s">
        <v>67</v>
      </c>
      <c r="C23" s="15" t="s">
        <v>56</v>
      </c>
      <c r="D23" s="15" t="s">
        <v>84</v>
      </c>
      <c r="E23" s="15" t="s">
        <v>65</v>
      </c>
      <c r="F23" s="15" t="s">
        <v>64</v>
      </c>
      <c r="G23" s="15" t="s">
        <v>65</v>
      </c>
      <c r="H23" s="15" t="s">
        <v>66</v>
      </c>
      <c r="I23" s="15" t="s">
        <v>64</v>
      </c>
      <c r="J23" s="24" t="s">
        <v>29</v>
      </c>
      <c r="K23" s="24" t="s">
        <v>182</v>
      </c>
      <c r="L23" s="17">
        <v>100</v>
      </c>
      <c r="M23" s="17">
        <v>100</v>
      </c>
      <c r="N23" s="17">
        <v>100</v>
      </c>
      <c r="O23" s="17">
        <v>100</v>
      </c>
      <c r="P23" s="17">
        <f>P24+P26</f>
        <v>166.7</v>
      </c>
      <c r="Q23" s="17">
        <f>Q24+Q26</f>
        <v>291.8</v>
      </c>
      <c r="R23" s="17">
        <f>R24+R26</f>
        <v>297.79999999999995</v>
      </c>
      <c r="S23" s="17">
        <f>S24+S26</f>
        <v>303.39999999999998</v>
      </c>
      <c r="T23" s="17">
        <f>T24+T26</f>
        <v>279.8</v>
      </c>
      <c r="U23" s="20"/>
      <c r="V23" s="20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</row>
    <row r="24" spans="1:37" s="21" customFormat="1" ht="14.25" customHeight="1" x14ac:dyDescent="0.2">
      <c r="A24" s="94">
        <v>15</v>
      </c>
      <c r="B24" s="15" t="s">
        <v>67</v>
      </c>
      <c r="C24" s="15" t="s">
        <v>56</v>
      </c>
      <c r="D24" s="15" t="s">
        <v>84</v>
      </c>
      <c r="E24" s="15" t="s">
        <v>68</v>
      </c>
      <c r="F24" s="15" t="s">
        <v>64</v>
      </c>
      <c r="G24" s="15" t="s">
        <v>65</v>
      </c>
      <c r="H24" s="15" t="s">
        <v>66</v>
      </c>
      <c r="I24" s="15" t="s">
        <v>64</v>
      </c>
      <c r="J24" s="24" t="s">
        <v>30</v>
      </c>
      <c r="K24" s="24" t="s">
        <v>182</v>
      </c>
      <c r="L24" s="17">
        <v>100</v>
      </c>
      <c r="M24" s="17">
        <v>100</v>
      </c>
      <c r="N24" s="17">
        <v>100</v>
      </c>
      <c r="O24" s="17">
        <v>100</v>
      </c>
      <c r="P24" s="17">
        <f>P25</f>
        <v>78</v>
      </c>
      <c r="Q24" s="17">
        <f>Q25</f>
        <v>72.8</v>
      </c>
      <c r="R24" s="17">
        <f>R25</f>
        <v>102.4</v>
      </c>
      <c r="S24" s="17">
        <f t="shared" ref="S24:T24" si="2">S25</f>
        <v>105.9</v>
      </c>
      <c r="T24" s="17">
        <f t="shared" si="2"/>
        <v>80.3</v>
      </c>
      <c r="U24" s="20"/>
      <c r="V24" s="20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</row>
    <row r="25" spans="1:37" s="21" customFormat="1" ht="28.5" customHeight="1" x14ac:dyDescent="0.2">
      <c r="A25" s="94">
        <v>16</v>
      </c>
      <c r="B25" s="15" t="s">
        <v>67</v>
      </c>
      <c r="C25" s="15" t="s">
        <v>56</v>
      </c>
      <c r="D25" s="15" t="s">
        <v>84</v>
      </c>
      <c r="E25" s="15" t="s">
        <v>68</v>
      </c>
      <c r="F25" s="15" t="s">
        <v>74</v>
      </c>
      <c r="G25" s="15" t="s">
        <v>85</v>
      </c>
      <c r="H25" s="15" t="s">
        <v>66</v>
      </c>
      <c r="I25" s="15" t="s">
        <v>70</v>
      </c>
      <c r="J25" s="24" t="s">
        <v>31</v>
      </c>
      <c r="K25" s="24" t="s">
        <v>182</v>
      </c>
      <c r="L25" s="17">
        <v>100</v>
      </c>
      <c r="M25" s="17">
        <v>100</v>
      </c>
      <c r="N25" s="17">
        <v>100</v>
      </c>
      <c r="O25" s="17">
        <v>100</v>
      </c>
      <c r="P25" s="17">
        <v>78</v>
      </c>
      <c r="Q25" s="17">
        <v>72.8</v>
      </c>
      <c r="R25" s="50">
        <v>102.4</v>
      </c>
      <c r="S25" s="50">
        <v>105.9</v>
      </c>
      <c r="T25" s="50">
        <v>80.3</v>
      </c>
      <c r="U25" s="20"/>
      <c r="V25" s="20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</row>
    <row r="26" spans="1:37" s="21" customFormat="1" ht="14.25" customHeight="1" x14ac:dyDescent="0.2">
      <c r="A26" s="94">
        <v>17</v>
      </c>
      <c r="B26" s="15" t="s">
        <v>67</v>
      </c>
      <c r="C26" s="15" t="s">
        <v>56</v>
      </c>
      <c r="D26" s="15" t="s">
        <v>84</v>
      </c>
      <c r="E26" s="15" t="s">
        <v>84</v>
      </c>
      <c r="F26" s="15" t="s">
        <v>64</v>
      </c>
      <c r="G26" s="15" t="s">
        <v>65</v>
      </c>
      <c r="H26" s="15" t="s">
        <v>66</v>
      </c>
      <c r="I26" s="15" t="s">
        <v>70</v>
      </c>
      <c r="J26" s="24" t="s">
        <v>32</v>
      </c>
      <c r="K26" s="24" t="s">
        <v>182</v>
      </c>
      <c r="L26" s="17">
        <v>100</v>
      </c>
      <c r="M26" s="17">
        <v>100</v>
      </c>
      <c r="N26" s="17">
        <v>100</v>
      </c>
      <c r="O26" s="17">
        <v>100</v>
      </c>
      <c r="P26" s="17">
        <f t="shared" ref="P26:T26" si="3">P27+P29</f>
        <v>88.699999999999989</v>
      </c>
      <c r="Q26" s="17">
        <f t="shared" si="3"/>
        <v>219</v>
      </c>
      <c r="R26" s="17">
        <f t="shared" si="3"/>
        <v>195.39999999999998</v>
      </c>
      <c r="S26" s="17">
        <f t="shared" si="3"/>
        <v>197.5</v>
      </c>
      <c r="T26" s="17">
        <f t="shared" si="3"/>
        <v>199.5</v>
      </c>
      <c r="U26" s="20"/>
      <c r="V26" s="20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</row>
    <row r="27" spans="1:37" s="21" customFormat="1" ht="14.25" customHeight="1" x14ac:dyDescent="0.2">
      <c r="A27" s="94">
        <v>18</v>
      </c>
      <c r="B27" s="15" t="s">
        <v>67</v>
      </c>
      <c r="C27" s="15" t="s">
        <v>56</v>
      </c>
      <c r="D27" s="15" t="s">
        <v>84</v>
      </c>
      <c r="E27" s="15" t="s">
        <v>84</v>
      </c>
      <c r="F27" s="15" t="s">
        <v>74</v>
      </c>
      <c r="G27" s="15" t="s">
        <v>65</v>
      </c>
      <c r="H27" s="15" t="s">
        <v>66</v>
      </c>
      <c r="I27" s="15" t="s">
        <v>70</v>
      </c>
      <c r="J27" s="24" t="s">
        <v>33</v>
      </c>
      <c r="K27" s="24" t="s">
        <v>182</v>
      </c>
      <c r="L27" s="17">
        <v>100</v>
      </c>
      <c r="M27" s="17">
        <v>100</v>
      </c>
      <c r="N27" s="17">
        <v>100</v>
      </c>
      <c r="O27" s="17">
        <v>100</v>
      </c>
      <c r="P27" s="17">
        <f>P28</f>
        <v>64.8</v>
      </c>
      <c r="Q27" s="17">
        <f>Q28</f>
        <v>196.5</v>
      </c>
      <c r="R27" s="17">
        <f>R28</f>
        <v>158.19999999999999</v>
      </c>
      <c r="S27" s="17">
        <f>S28</f>
        <v>159.1</v>
      </c>
      <c r="T27" s="17">
        <f>T28</f>
        <v>159.9</v>
      </c>
      <c r="U27" s="20"/>
      <c r="V27" s="20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</row>
    <row r="28" spans="1:37" s="21" customFormat="1" ht="25.5" x14ac:dyDescent="0.2">
      <c r="A28" s="94">
        <v>19</v>
      </c>
      <c r="B28" s="15" t="s">
        <v>67</v>
      </c>
      <c r="C28" s="15" t="s">
        <v>56</v>
      </c>
      <c r="D28" s="15" t="s">
        <v>84</v>
      </c>
      <c r="E28" s="15" t="s">
        <v>84</v>
      </c>
      <c r="F28" s="15" t="s">
        <v>86</v>
      </c>
      <c r="G28" s="15" t="s">
        <v>85</v>
      </c>
      <c r="H28" s="15" t="s">
        <v>66</v>
      </c>
      <c r="I28" s="15" t="s">
        <v>70</v>
      </c>
      <c r="J28" s="24" t="s">
        <v>34</v>
      </c>
      <c r="K28" s="24" t="s">
        <v>182</v>
      </c>
      <c r="L28" s="17">
        <v>100</v>
      </c>
      <c r="M28" s="17">
        <v>100</v>
      </c>
      <c r="N28" s="17">
        <v>100</v>
      </c>
      <c r="O28" s="17">
        <v>100</v>
      </c>
      <c r="P28" s="17">
        <v>64.8</v>
      </c>
      <c r="Q28" s="17">
        <v>196.5</v>
      </c>
      <c r="R28" s="52">
        <v>158.19999999999999</v>
      </c>
      <c r="S28" s="52">
        <v>159.1</v>
      </c>
      <c r="T28" s="52">
        <v>159.9</v>
      </c>
      <c r="U28" s="20"/>
      <c r="V28" s="20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</row>
    <row r="29" spans="1:37" s="21" customFormat="1" ht="12.75" x14ac:dyDescent="0.2">
      <c r="A29" s="94">
        <v>20</v>
      </c>
      <c r="B29" s="15" t="s">
        <v>67</v>
      </c>
      <c r="C29" s="15" t="s">
        <v>56</v>
      </c>
      <c r="D29" s="15" t="s">
        <v>84</v>
      </c>
      <c r="E29" s="15" t="s">
        <v>84</v>
      </c>
      <c r="F29" s="15" t="s">
        <v>76</v>
      </c>
      <c r="G29" s="15" t="s">
        <v>65</v>
      </c>
      <c r="H29" s="15" t="s">
        <v>66</v>
      </c>
      <c r="I29" s="15" t="s">
        <v>70</v>
      </c>
      <c r="J29" s="24" t="s">
        <v>35</v>
      </c>
      <c r="K29" s="24" t="s">
        <v>182</v>
      </c>
      <c r="L29" s="17">
        <v>100</v>
      </c>
      <c r="M29" s="17">
        <v>100</v>
      </c>
      <c r="N29" s="17">
        <v>100</v>
      </c>
      <c r="O29" s="17">
        <v>100</v>
      </c>
      <c r="P29" s="17">
        <f>P30</f>
        <v>23.9</v>
      </c>
      <c r="Q29" s="17">
        <f>Q30</f>
        <v>22.5</v>
      </c>
      <c r="R29" s="17">
        <f>R30</f>
        <v>37.200000000000003</v>
      </c>
      <c r="S29" s="17">
        <f t="shared" ref="S29:T29" si="4">S30</f>
        <v>38.400000000000006</v>
      </c>
      <c r="T29" s="17">
        <f t="shared" si="4"/>
        <v>39.599999999999994</v>
      </c>
      <c r="U29" s="20"/>
      <c r="V29" s="20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</row>
    <row r="30" spans="1:37" s="21" customFormat="1" ht="25.5" x14ac:dyDescent="0.2">
      <c r="A30" s="94">
        <v>21</v>
      </c>
      <c r="B30" s="15" t="s">
        <v>67</v>
      </c>
      <c r="C30" s="15" t="s">
        <v>56</v>
      </c>
      <c r="D30" s="15" t="s">
        <v>84</v>
      </c>
      <c r="E30" s="15" t="s">
        <v>84</v>
      </c>
      <c r="F30" s="15" t="s">
        <v>87</v>
      </c>
      <c r="G30" s="15" t="s">
        <v>85</v>
      </c>
      <c r="H30" s="15" t="s">
        <v>66</v>
      </c>
      <c r="I30" s="15" t="s">
        <v>70</v>
      </c>
      <c r="J30" s="24" t="s">
        <v>36</v>
      </c>
      <c r="K30" s="24" t="s">
        <v>182</v>
      </c>
      <c r="L30" s="17">
        <v>100</v>
      </c>
      <c r="M30" s="17">
        <v>100</v>
      </c>
      <c r="N30" s="17">
        <v>100</v>
      </c>
      <c r="O30" s="17">
        <v>100</v>
      </c>
      <c r="P30" s="17">
        <v>23.9</v>
      </c>
      <c r="Q30" s="17">
        <v>22.5</v>
      </c>
      <c r="R30" s="52">
        <v>37.200000000000003</v>
      </c>
      <c r="S30" s="52">
        <f>60.2-21.8</f>
        <v>38.400000000000006</v>
      </c>
      <c r="T30" s="52">
        <f>61.4-21.8</f>
        <v>39.599999999999994</v>
      </c>
      <c r="U30" s="20"/>
      <c r="V30" s="20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</row>
    <row r="31" spans="1:37" s="21" customFormat="1" ht="16.5" customHeight="1" x14ac:dyDescent="0.2">
      <c r="A31" s="94">
        <v>22</v>
      </c>
      <c r="B31" s="15" t="s">
        <v>113</v>
      </c>
      <c r="C31" s="15" t="s">
        <v>56</v>
      </c>
      <c r="D31" s="15" t="s">
        <v>88</v>
      </c>
      <c r="E31" s="15" t="s">
        <v>65</v>
      </c>
      <c r="F31" s="15" t="s">
        <v>64</v>
      </c>
      <c r="G31" s="15" t="s">
        <v>65</v>
      </c>
      <c r="H31" s="15" t="s">
        <v>66</v>
      </c>
      <c r="I31" s="15" t="s">
        <v>64</v>
      </c>
      <c r="J31" s="24" t="s">
        <v>37</v>
      </c>
      <c r="K31" s="24" t="s">
        <v>112</v>
      </c>
      <c r="L31" s="17">
        <v>100</v>
      </c>
      <c r="M31" s="17">
        <v>100</v>
      </c>
      <c r="N31" s="17">
        <v>100</v>
      </c>
      <c r="O31" s="17">
        <v>100</v>
      </c>
      <c r="P31" s="17">
        <f t="shared" ref="P31:T32" si="5">P32</f>
        <v>9.1</v>
      </c>
      <c r="Q31" s="17">
        <f t="shared" si="5"/>
        <v>15</v>
      </c>
      <c r="R31" s="17">
        <f t="shared" si="5"/>
        <v>13</v>
      </c>
      <c r="S31" s="17">
        <f t="shared" si="5"/>
        <v>13</v>
      </c>
      <c r="T31" s="17">
        <f t="shared" si="5"/>
        <v>13</v>
      </c>
      <c r="U31" s="20"/>
      <c r="V31" s="20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</row>
    <row r="32" spans="1:37" s="21" customFormat="1" ht="26.25" customHeight="1" x14ac:dyDescent="0.2">
      <c r="A32" s="94">
        <v>23</v>
      </c>
      <c r="B32" s="15" t="s">
        <v>113</v>
      </c>
      <c r="C32" s="15" t="s">
        <v>56</v>
      </c>
      <c r="D32" s="15" t="s">
        <v>88</v>
      </c>
      <c r="E32" s="15" t="s">
        <v>89</v>
      </c>
      <c r="F32" s="15" t="s">
        <v>64</v>
      </c>
      <c r="G32" s="15" t="s">
        <v>65</v>
      </c>
      <c r="H32" s="15" t="s">
        <v>66</v>
      </c>
      <c r="I32" s="15" t="s">
        <v>70</v>
      </c>
      <c r="J32" s="24" t="s">
        <v>38</v>
      </c>
      <c r="K32" s="24" t="s">
        <v>112</v>
      </c>
      <c r="L32" s="17">
        <v>100</v>
      </c>
      <c r="M32" s="17">
        <v>100</v>
      </c>
      <c r="N32" s="17">
        <v>100</v>
      </c>
      <c r="O32" s="17">
        <v>100</v>
      </c>
      <c r="P32" s="17">
        <f t="shared" si="5"/>
        <v>9.1</v>
      </c>
      <c r="Q32" s="17">
        <f t="shared" si="5"/>
        <v>15</v>
      </c>
      <c r="R32" s="17">
        <f t="shared" si="5"/>
        <v>13</v>
      </c>
      <c r="S32" s="17">
        <f t="shared" si="5"/>
        <v>13</v>
      </c>
      <c r="T32" s="17">
        <f t="shared" si="5"/>
        <v>13</v>
      </c>
      <c r="U32" s="20"/>
      <c r="V32" s="20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</row>
    <row r="33" spans="1:37" s="21" customFormat="1" ht="51" customHeight="1" x14ac:dyDescent="0.2">
      <c r="A33" s="94">
        <v>24</v>
      </c>
      <c r="B33" s="15" t="s">
        <v>113</v>
      </c>
      <c r="C33" s="15" t="s">
        <v>56</v>
      </c>
      <c r="D33" s="15" t="s">
        <v>88</v>
      </c>
      <c r="E33" s="15" t="s">
        <v>89</v>
      </c>
      <c r="F33" s="15" t="s">
        <v>72</v>
      </c>
      <c r="G33" s="15" t="s">
        <v>68</v>
      </c>
      <c r="H33" s="15" t="s">
        <v>66</v>
      </c>
      <c r="I33" s="15" t="s">
        <v>70</v>
      </c>
      <c r="J33" s="24" t="s">
        <v>39</v>
      </c>
      <c r="K33" s="24" t="s">
        <v>112</v>
      </c>
      <c r="L33" s="17">
        <v>100</v>
      </c>
      <c r="M33" s="17">
        <v>100</v>
      </c>
      <c r="N33" s="17">
        <v>100</v>
      </c>
      <c r="O33" s="17">
        <v>100</v>
      </c>
      <c r="P33" s="17">
        <v>9.1</v>
      </c>
      <c r="Q33" s="17">
        <v>15</v>
      </c>
      <c r="R33" s="50">
        <v>13</v>
      </c>
      <c r="S33" s="50">
        <v>13</v>
      </c>
      <c r="T33" s="50">
        <v>13</v>
      </c>
      <c r="U33" s="20"/>
      <c r="V33" s="20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</row>
    <row r="34" spans="1:37" s="21" customFormat="1" ht="26.25" customHeight="1" x14ac:dyDescent="0.2">
      <c r="A34" s="94">
        <v>25</v>
      </c>
      <c r="B34" s="15" t="s">
        <v>113</v>
      </c>
      <c r="C34" s="15" t="s">
        <v>56</v>
      </c>
      <c r="D34" s="15" t="s">
        <v>90</v>
      </c>
      <c r="E34" s="15" t="s">
        <v>65</v>
      </c>
      <c r="F34" s="15" t="s">
        <v>64</v>
      </c>
      <c r="G34" s="15" t="s">
        <v>65</v>
      </c>
      <c r="H34" s="15" t="s">
        <v>66</v>
      </c>
      <c r="I34" s="15" t="s">
        <v>64</v>
      </c>
      <c r="J34" s="78" t="s">
        <v>141</v>
      </c>
      <c r="K34" s="24" t="s">
        <v>112</v>
      </c>
      <c r="L34" s="17">
        <v>100</v>
      </c>
      <c r="M34" s="17">
        <v>100</v>
      </c>
      <c r="N34" s="17">
        <v>100</v>
      </c>
      <c r="O34" s="17">
        <v>100</v>
      </c>
      <c r="P34" s="17">
        <f>P35</f>
        <v>6.7</v>
      </c>
      <c r="Q34" s="17">
        <f t="shared" ref="Q34:T36" si="6">Q35</f>
        <v>23.2</v>
      </c>
      <c r="R34" s="17">
        <f t="shared" si="6"/>
        <v>23.2</v>
      </c>
      <c r="S34" s="17">
        <f t="shared" si="6"/>
        <v>23.2</v>
      </c>
      <c r="T34" s="17">
        <f t="shared" si="6"/>
        <v>23.2</v>
      </c>
      <c r="U34" s="20"/>
      <c r="V34" s="20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</row>
    <row r="35" spans="1:37" s="34" customFormat="1" ht="52.5" customHeight="1" x14ac:dyDescent="0.2">
      <c r="A35" s="94">
        <v>26</v>
      </c>
      <c r="B35" s="15" t="s">
        <v>113</v>
      </c>
      <c r="C35" s="15" t="s">
        <v>56</v>
      </c>
      <c r="D35" s="15" t="s">
        <v>90</v>
      </c>
      <c r="E35" s="15" t="s">
        <v>139</v>
      </c>
      <c r="F35" s="15" t="s">
        <v>64</v>
      </c>
      <c r="G35" s="15" t="s">
        <v>65</v>
      </c>
      <c r="H35" s="15" t="s">
        <v>66</v>
      </c>
      <c r="I35" s="15" t="s">
        <v>64</v>
      </c>
      <c r="J35" s="79" t="s">
        <v>137</v>
      </c>
      <c r="K35" s="24" t="s">
        <v>112</v>
      </c>
      <c r="L35" s="17">
        <v>100</v>
      </c>
      <c r="M35" s="17">
        <v>100</v>
      </c>
      <c r="N35" s="17">
        <v>100</v>
      </c>
      <c r="O35" s="17">
        <v>100</v>
      </c>
      <c r="P35" s="50">
        <f>P36</f>
        <v>6.7</v>
      </c>
      <c r="Q35" s="50">
        <f>Q36</f>
        <v>23.2</v>
      </c>
      <c r="R35" s="50">
        <f t="shared" si="6"/>
        <v>23.2</v>
      </c>
      <c r="S35" s="50">
        <f t="shared" si="6"/>
        <v>23.2</v>
      </c>
      <c r="T35" s="50">
        <f t="shared" si="6"/>
        <v>23.2</v>
      </c>
      <c r="U35" s="33"/>
      <c r="V35" s="33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</row>
    <row r="36" spans="1:37" s="34" customFormat="1" ht="52.5" customHeight="1" x14ac:dyDescent="0.2">
      <c r="A36" s="94">
        <v>27</v>
      </c>
      <c r="B36" s="15" t="s">
        <v>113</v>
      </c>
      <c r="C36" s="15" t="s">
        <v>56</v>
      </c>
      <c r="D36" s="15" t="s">
        <v>90</v>
      </c>
      <c r="E36" s="15" t="s">
        <v>139</v>
      </c>
      <c r="F36" s="15" t="s">
        <v>76</v>
      </c>
      <c r="G36" s="15" t="s">
        <v>65</v>
      </c>
      <c r="H36" s="15" t="s">
        <v>66</v>
      </c>
      <c r="I36" s="15" t="s">
        <v>93</v>
      </c>
      <c r="J36" s="79" t="s">
        <v>138</v>
      </c>
      <c r="K36" s="24" t="s">
        <v>112</v>
      </c>
      <c r="L36" s="17">
        <v>100</v>
      </c>
      <c r="M36" s="17">
        <v>100</v>
      </c>
      <c r="N36" s="17">
        <v>100</v>
      </c>
      <c r="O36" s="17">
        <v>100</v>
      </c>
      <c r="P36" s="50">
        <f>P37</f>
        <v>6.7</v>
      </c>
      <c r="Q36" s="50">
        <f>Q37</f>
        <v>23.2</v>
      </c>
      <c r="R36" s="50">
        <f t="shared" si="6"/>
        <v>23.2</v>
      </c>
      <c r="S36" s="50">
        <f t="shared" si="6"/>
        <v>23.2</v>
      </c>
      <c r="T36" s="50">
        <f t="shared" si="6"/>
        <v>23.2</v>
      </c>
      <c r="U36" s="33"/>
      <c r="V36" s="33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</row>
    <row r="37" spans="1:37" s="34" customFormat="1" ht="51" x14ac:dyDescent="0.2">
      <c r="A37" s="94">
        <v>28</v>
      </c>
      <c r="B37" s="15" t="s">
        <v>113</v>
      </c>
      <c r="C37" s="15" t="s">
        <v>56</v>
      </c>
      <c r="D37" s="15" t="s">
        <v>90</v>
      </c>
      <c r="E37" s="15" t="s">
        <v>139</v>
      </c>
      <c r="F37" s="15" t="s">
        <v>140</v>
      </c>
      <c r="G37" s="15" t="s">
        <v>85</v>
      </c>
      <c r="H37" s="15" t="s">
        <v>66</v>
      </c>
      <c r="I37" s="15" t="s">
        <v>93</v>
      </c>
      <c r="J37" s="78" t="s">
        <v>136</v>
      </c>
      <c r="K37" s="24" t="s">
        <v>112</v>
      </c>
      <c r="L37" s="17">
        <v>100</v>
      </c>
      <c r="M37" s="17">
        <v>100</v>
      </c>
      <c r="N37" s="17">
        <v>100</v>
      </c>
      <c r="O37" s="17">
        <v>100</v>
      </c>
      <c r="P37" s="50">
        <v>6.7</v>
      </c>
      <c r="Q37" s="50">
        <v>23.2</v>
      </c>
      <c r="R37" s="50">
        <v>23.2</v>
      </c>
      <c r="S37" s="50">
        <v>23.2</v>
      </c>
      <c r="T37" s="50">
        <v>23.2</v>
      </c>
      <c r="U37" s="33"/>
      <c r="V37" s="33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</row>
    <row r="38" spans="1:37" s="21" customFormat="1" ht="26.25" customHeight="1" x14ac:dyDescent="0.2">
      <c r="A38" s="94">
        <v>29</v>
      </c>
      <c r="B38" s="26" t="s">
        <v>113</v>
      </c>
      <c r="C38" s="26" t="s">
        <v>56</v>
      </c>
      <c r="D38" s="26" t="s">
        <v>117</v>
      </c>
      <c r="E38" s="26" t="s">
        <v>65</v>
      </c>
      <c r="F38" s="26" t="s">
        <v>64</v>
      </c>
      <c r="G38" s="26" t="s">
        <v>65</v>
      </c>
      <c r="H38" s="26" t="s">
        <v>66</v>
      </c>
      <c r="I38" s="26" t="s">
        <v>64</v>
      </c>
      <c r="J38" s="80" t="s">
        <v>114</v>
      </c>
      <c r="K38" s="24" t="s">
        <v>112</v>
      </c>
      <c r="L38" s="17">
        <v>100</v>
      </c>
      <c r="M38" s="17">
        <v>100</v>
      </c>
      <c r="N38" s="17">
        <v>100</v>
      </c>
      <c r="O38" s="17">
        <v>100</v>
      </c>
      <c r="P38" s="17">
        <f>P39+P42</f>
        <v>24</v>
      </c>
      <c r="Q38" s="17">
        <f t="shared" ref="Q38:T38" si="7">Q39+Q42</f>
        <v>120.6</v>
      </c>
      <c r="R38" s="17">
        <f t="shared" si="7"/>
        <v>54.2</v>
      </c>
      <c r="S38" s="17">
        <f t="shared" si="7"/>
        <v>55.3</v>
      </c>
      <c r="T38" s="17">
        <f t="shared" si="7"/>
        <v>56.4</v>
      </c>
      <c r="U38" s="20"/>
      <c r="V38" s="20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</row>
    <row r="39" spans="1:37" s="21" customFormat="1" ht="18.75" customHeight="1" x14ac:dyDescent="0.2">
      <c r="A39" s="94">
        <v>30</v>
      </c>
      <c r="B39" s="26" t="s">
        <v>113</v>
      </c>
      <c r="C39" s="26" t="s">
        <v>56</v>
      </c>
      <c r="D39" s="26" t="s">
        <v>117</v>
      </c>
      <c r="E39" s="26" t="s">
        <v>69</v>
      </c>
      <c r="F39" s="26" t="s">
        <v>64</v>
      </c>
      <c r="G39" s="26" t="s">
        <v>65</v>
      </c>
      <c r="H39" s="26" t="s">
        <v>66</v>
      </c>
      <c r="I39" s="26" t="s">
        <v>119</v>
      </c>
      <c r="J39" s="78" t="s">
        <v>194</v>
      </c>
      <c r="K39" s="24" t="s">
        <v>112</v>
      </c>
      <c r="L39" s="17">
        <v>100</v>
      </c>
      <c r="M39" s="17">
        <v>100</v>
      </c>
      <c r="N39" s="17">
        <v>100</v>
      </c>
      <c r="O39" s="17">
        <v>100</v>
      </c>
      <c r="P39" s="17">
        <f>P40</f>
        <v>0</v>
      </c>
      <c r="Q39" s="17">
        <f t="shared" ref="Q39:T40" si="8">Q40</f>
        <v>26.1</v>
      </c>
      <c r="R39" s="17">
        <f t="shared" si="8"/>
        <v>28.5</v>
      </c>
      <c r="S39" s="17">
        <f t="shared" si="8"/>
        <v>28.5</v>
      </c>
      <c r="T39" s="17">
        <f t="shared" si="8"/>
        <v>28.5</v>
      </c>
      <c r="U39" s="20"/>
      <c r="V39" s="20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</row>
    <row r="40" spans="1:37" s="21" customFormat="1" ht="26.25" customHeight="1" x14ac:dyDescent="0.2">
      <c r="A40" s="94">
        <v>31</v>
      </c>
      <c r="B40" s="26" t="s">
        <v>113</v>
      </c>
      <c r="C40" s="26" t="s">
        <v>56</v>
      </c>
      <c r="D40" s="26" t="s">
        <v>117</v>
      </c>
      <c r="E40" s="26" t="s">
        <v>69</v>
      </c>
      <c r="F40" s="26" t="s">
        <v>196</v>
      </c>
      <c r="G40" s="26" t="s">
        <v>65</v>
      </c>
      <c r="H40" s="26" t="s">
        <v>66</v>
      </c>
      <c r="I40" s="26" t="s">
        <v>119</v>
      </c>
      <c r="J40" s="78" t="s">
        <v>193</v>
      </c>
      <c r="K40" s="24" t="s">
        <v>112</v>
      </c>
      <c r="L40" s="17">
        <v>100</v>
      </c>
      <c r="M40" s="17">
        <v>100</v>
      </c>
      <c r="N40" s="17">
        <v>100</v>
      </c>
      <c r="O40" s="17">
        <v>100</v>
      </c>
      <c r="P40" s="17">
        <f>P41</f>
        <v>0</v>
      </c>
      <c r="Q40" s="17">
        <f t="shared" si="8"/>
        <v>26.1</v>
      </c>
      <c r="R40" s="17">
        <f t="shared" si="8"/>
        <v>28.5</v>
      </c>
      <c r="S40" s="17">
        <f t="shared" si="8"/>
        <v>28.5</v>
      </c>
      <c r="T40" s="17">
        <f t="shared" si="8"/>
        <v>28.5</v>
      </c>
      <c r="U40" s="20"/>
      <c r="V40" s="20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</row>
    <row r="41" spans="1:37" s="21" customFormat="1" ht="26.25" customHeight="1" x14ac:dyDescent="0.2">
      <c r="A41" s="94">
        <v>32</v>
      </c>
      <c r="B41" s="26" t="s">
        <v>113</v>
      </c>
      <c r="C41" s="26" t="s">
        <v>56</v>
      </c>
      <c r="D41" s="26" t="s">
        <v>117</v>
      </c>
      <c r="E41" s="26" t="s">
        <v>69</v>
      </c>
      <c r="F41" s="26" t="s">
        <v>195</v>
      </c>
      <c r="G41" s="26" t="s">
        <v>85</v>
      </c>
      <c r="H41" s="26" t="s">
        <v>66</v>
      </c>
      <c r="I41" s="26" t="s">
        <v>119</v>
      </c>
      <c r="J41" s="78" t="s">
        <v>192</v>
      </c>
      <c r="K41" s="24" t="s">
        <v>112</v>
      </c>
      <c r="L41" s="17">
        <v>100</v>
      </c>
      <c r="M41" s="17">
        <v>100</v>
      </c>
      <c r="N41" s="17">
        <v>100</v>
      </c>
      <c r="O41" s="17">
        <v>100</v>
      </c>
      <c r="P41" s="17">
        <v>0</v>
      </c>
      <c r="Q41" s="17">
        <v>26.1</v>
      </c>
      <c r="R41" s="17">
        <v>28.5</v>
      </c>
      <c r="S41" s="17">
        <v>28.5</v>
      </c>
      <c r="T41" s="17">
        <v>28.5</v>
      </c>
      <c r="U41" s="20"/>
      <c r="V41" s="20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</row>
    <row r="42" spans="1:37" s="21" customFormat="1" ht="17.25" customHeight="1" x14ac:dyDescent="0.2">
      <c r="A42" s="94">
        <v>33</v>
      </c>
      <c r="B42" s="26" t="s">
        <v>113</v>
      </c>
      <c r="C42" s="26" t="s">
        <v>56</v>
      </c>
      <c r="D42" s="26" t="s">
        <v>117</v>
      </c>
      <c r="E42" s="26" t="s">
        <v>69</v>
      </c>
      <c r="F42" s="26" t="s">
        <v>118</v>
      </c>
      <c r="G42" s="26" t="s">
        <v>65</v>
      </c>
      <c r="H42" s="26" t="s">
        <v>66</v>
      </c>
      <c r="I42" s="26" t="s">
        <v>119</v>
      </c>
      <c r="J42" s="100" t="s">
        <v>115</v>
      </c>
      <c r="K42" s="24" t="s">
        <v>112</v>
      </c>
      <c r="L42" s="17">
        <v>100</v>
      </c>
      <c r="M42" s="17">
        <v>100</v>
      </c>
      <c r="N42" s="17">
        <v>100</v>
      </c>
      <c r="O42" s="17">
        <v>100</v>
      </c>
      <c r="P42" s="17">
        <f t="shared" ref="P42:T42" si="9">P43</f>
        <v>24</v>
      </c>
      <c r="Q42" s="17">
        <f t="shared" si="9"/>
        <v>94.5</v>
      </c>
      <c r="R42" s="17">
        <f t="shared" si="9"/>
        <v>25.7</v>
      </c>
      <c r="S42" s="17">
        <f t="shared" si="9"/>
        <v>26.8</v>
      </c>
      <c r="T42" s="17">
        <f t="shared" si="9"/>
        <v>27.9</v>
      </c>
      <c r="U42" s="20"/>
      <c r="V42" s="20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</row>
    <row r="43" spans="1:37" s="21" customFormat="1" ht="17.25" customHeight="1" x14ac:dyDescent="0.2">
      <c r="A43" s="94">
        <v>34</v>
      </c>
      <c r="B43" s="26" t="s">
        <v>113</v>
      </c>
      <c r="C43" s="26" t="s">
        <v>56</v>
      </c>
      <c r="D43" s="26" t="s">
        <v>117</v>
      </c>
      <c r="E43" s="26" t="s">
        <v>69</v>
      </c>
      <c r="F43" s="26" t="s">
        <v>120</v>
      </c>
      <c r="G43" s="26" t="s">
        <v>85</v>
      </c>
      <c r="H43" s="26" t="s">
        <v>66</v>
      </c>
      <c r="I43" s="26" t="s">
        <v>119</v>
      </c>
      <c r="J43" s="100" t="s">
        <v>116</v>
      </c>
      <c r="K43" s="24" t="s">
        <v>112</v>
      </c>
      <c r="L43" s="17">
        <v>100</v>
      </c>
      <c r="M43" s="17">
        <v>100</v>
      </c>
      <c r="N43" s="17">
        <v>100</v>
      </c>
      <c r="O43" s="17">
        <v>100</v>
      </c>
      <c r="P43" s="17">
        <v>24</v>
      </c>
      <c r="Q43" s="17">
        <v>94.5</v>
      </c>
      <c r="R43" s="50">
        <v>25.7</v>
      </c>
      <c r="S43" s="50">
        <v>26.8</v>
      </c>
      <c r="T43" s="50">
        <v>27.9</v>
      </c>
      <c r="U43" s="20"/>
      <c r="V43" s="20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</row>
    <row r="44" spans="1:37" s="21" customFormat="1" ht="26.25" customHeight="1" x14ac:dyDescent="0.2">
      <c r="A44" s="94">
        <v>35</v>
      </c>
      <c r="B44" s="26" t="s">
        <v>113</v>
      </c>
      <c r="C44" s="26" t="s">
        <v>56</v>
      </c>
      <c r="D44" s="26" t="s">
        <v>124</v>
      </c>
      <c r="E44" s="26" t="s">
        <v>65</v>
      </c>
      <c r="F44" s="26" t="s">
        <v>65</v>
      </c>
      <c r="G44" s="26" t="s">
        <v>65</v>
      </c>
      <c r="H44" s="26" t="s">
        <v>66</v>
      </c>
      <c r="I44" s="26" t="s">
        <v>64</v>
      </c>
      <c r="J44" s="78" t="s">
        <v>191</v>
      </c>
      <c r="K44" s="24" t="s">
        <v>112</v>
      </c>
      <c r="L44" s="17">
        <v>100</v>
      </c>
      <c r="M44" s="17">
        <v>100</v>
      </c>
      <c r="N44" s="17">
        <v>100</v>
      </c>
      <c r="O44" s="17">
        <v>100</v>
      </c>
      <c r="P44" s="17">
        <f>P45</f>
        <v>0</v>
      </c>
      <c r="Q44" s="17"/>
      <c r="R44" s="17">
        <f t="shared" ref="Q44:T46" si="10">R45</f>
        <v>0</v>
      </c>
      <c r="S44" s="17">
        <f t="shared" si="10"/>
        <v>0</v>
      </c>
      <c r="T44" s="17">
        <f t="shared" si="10"/>
        <v>0</v>
      </c>
      <c r="U44" s="20"/>
      <c r="V44" s="20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</row>
    <row r="45" spans="1:37" s="21" customFormat="1" ht="26.25" customHeight="1" x14ac:dyDescent="0.2">
      <c r="A45" s="94">
        <v>36</v>
      </c>
      <c r="B45" s="26" t="s">
        <v>113</v>
      </c>
      <c r="C45" s="26" t="s">
        <v>56</v>
      </c>
      <c r="D45" s="26" t="s">
        <v>124</v>
      </c>
      <c r="E45" s="26" t="s">
        <v>84</v>
      </c>
      <c r="F45" s="26" t="s">
        <v>65</v>
      </c>
      <c r="G45" s="26" t="s">
        <v>65</v>
      </c>
      <c r="H45" s="26" t="s">
        <v>66</v>
      </c>
      <c r="I45" s="26" t="s">
        <v>64</v>
      </c>
      <c r="J45" s="78" t="s">
        <v>190</v>
      </c>
      <c r="K45" s="24" t="s">
        <v>112</v>
      </c>
      <c r="L45" s="17">
        <v>100</v>
      </c>
      <c r="M45" s="17">
        <v>100</v>
      </c>
      <c r="N45" s="17">
        <v>100</v>
      </c>
      <c r="O45" s="17">
        <v>100</v>
      </c>
      <c r="P45" s="17">
        <f>P46</f>
        <v>0</v>
      </c>
      <c r="Q45" s="17">
        <f t="shared" si="10"/>
        <v>0</v>
      </c>
      <c r="R45" s="17">
        <f t="shared" si="10"/>
        <v>0</v>
      </c>
      <c r="S45" s="17">
        <f t="shared" si="10"/>
        <v>0</v>
      </c>
      <c r="T45" s="17">
        <f t="shared" si="10"/>
        <v>0</v>
      </c>
      <c r="U45" s="20"/>
      <c r="V45" s="20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</row>
    <row r="46" spans="1:37" s="21" customFormat="1" ht="37.5" customHeight="1" x14ac:dyDescent="0.2">
      <c r="A46" s="94">
        <v>37</v>
      </c>
      <c r="B46" s="26" t="s">
        <v>113</v>
      </c>
      <c r="C46" s="26" t="s">
        <v>56</v>
      </c>
      <c r="D46" s="26" t="s">
        <v>124</v>
      </c>
      <c r="E46" s="26" t="s">
        <v>84</v>
      </c>
      <c r="F46" s="26" t="s">
        <v>72</v>
      </c>
      <c r="G46" s="26" t="s">
        <v>65</v>
      </c>
      <c r="H46" s="26" t="s">
        <v>66</v>
      </c>
      <c r="I46" s="26" t="s">
        <v>126</v>
      </c>
      <c r="J46" s="78" t="s">
        <v>189</v>
      </c>
      <c r="K46" s="24" t="s">
        <v>112</v>
      </c>
      <c r="L46" s="17">
        <v>100</v>
      </c>
      <c r="M46" s="17">
        <v>100</v>
      </c>
      <c r="N46" s="17">
        <v>100</v>
      </c>
      <c r="O46" s="17">
        <v>100</v>
      </c>
      <c r="P46" s="17">
        <f>P47</f>
        <v>0</v>
      </c>
      <c r="Q46" s="17">
        <f t="shared" si="10"/>
        <v>0</v>
      </c>
      <c r="R46" s="17">
        <f t="shared" si="10"/>
        <v>0</v>
      </c>
      <c r="S46" s="17">
        <f t="shared" si="10"/>
        <v>0</v>
      </c>
      <c r="T46" s="17">
        <f t="shared" si="10"/>
        <v>0</v>
      </c>
      <c r="U46" s="20"/>
      <c r="V46" s="20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</row>
    <row r="47" spans="1:37" s="21" customFormat="1" ht="39" customHeight="1" x14ac:dyDescent="0.2">
      <c r="A47" s="94">
        <v>38</v>
      </c>
      <c r="B47" s="26" t="s">
        <v>113</v>
      </c>
      <c r="C47" s="26" t="s">
        <v>56</v>
      </c>
      <c r="D47" s="26" t="s">
        <v>124</v>
      </c>
      <c r="E47" s="26" t="s">
        <v>84</v>
      </c>
      <c r="F47" s="26" t="s">
        <v>125</v>
      </c>
      <c r="G47" s="26" t="s">
        <v>85</v>
      </c>
      <c r="H47" s="26" t="s">
        <v>66</v>
      </c>
      <c r="I47" s="26" t="s">
        <v>126</v>
      </c>
      <c r="J47" s="78" t="s">
        <v>121</v>
      </c>
      <c r="K47" s="24" t="s">
        <v>112</v>
      </c>
      <c r="L47" s="17">
        <v>100</v>
      </c>
      <c r="M47" s="17">
        <v>100</v>
      </c>
      <c r="N47" s="17">
        <v>100</v>
      </c>
      <c r="O47" s="17">
        <v>100</v>
      </c>
      <c r="P47" s="17">
        <v>0</v>
      </c>
      <c r="Q47" s="17">
        <v>0</v>
      </c>
      <c r="R47" s="50">
        <v>0</v>
      </c>
      <c r="S47" s="50">
        <v>0</v>
      </c>
      <c r="T47" s="50">
        <v>0</v>
      </c>
      <c r="U47" s="20"/>
      <c r="V47" s="20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</row>
    <row r="48" spans="1:37" s="21" customFormat="1" ht="17.25" customHeight="1" x14ac:dyDescent="0.2">
      <c r="A48" s="94">
        <v>39</v>
      </c>
      <c r="B48" s="15" t="s">
        <v>113</v>
      </c>
      <c r="C48" s="15" t="s">
        <v>56</v>
      </c>
      <c r="D48" s="15" t="s">
        <v>95</v>
      </c>
      <c r="E48" s="15" t="s">
        <v>65</v>
      </c>
      <c r="F48" s="15" t="s">
        <v>64</v>
      </c>
      <c r="G48" s="15" t="s">
        <v>65</v>
      </c>
      <c r="H48" s="15" t="s">
        <v>66</v>
      </c>
      <c r="I48" s="15" t="s">
        <v>64</v>
      </c>
      <c r="J48" s="24" t="s">
        <v>207</v>
      </c>
      <c r="K48" s="24" t="s">
        <v>112</v>
      </c>
      <c r="L48" s="17">
        <v>100</v>
      </c>
      <c r="M48" s="17">
        <v>100</v>
      </c>
      <c r="N48" s="17">
        <v>100</v>
      </c>
      <c r="O48" s="17">
        <v>100</v>
      </c>
      <c r="P48" s="17">
        <f>P49+P51</f>
        <v>204.3</v>
      </c>
      <c r="Q48" s="17">
        <f t="shared" ref="Q48:T48" si="11">Q49+Q51</f>
        <v>204.3</v>
      </c>
      <c r="R48" s="17">
        <f t="shared" si="11"/>
        <v>0</v>
      </c>
      <c r="S48" s="17">
        <f t="shared" si="11"/>
        <v>299.60000000000002</v>
      </c>
      <c r="T48" s="17">
        <f t="shared" si="11"/>
        <v>600.5</v>
      </c>
      <c r="U48" s="20"/>
      <c r="V48" s="20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8"/>
      <c r="AI48" s="18"/>
      <c r="AJ48" s="19"/>
      <c r="AK48" s="19"/>
    </row>
    <row r="49" spans="1:37" s="21" customFormat="1" ht="17.25" customHeight="1" x14ac:dyDescent="0.2">
      <c r="A49" s="94">
        <v>40</v>
      </c>
      <c r="B49" s="15" t="s">
        <v>113</v>
      </c>
      <c r="C49" s="15" t="s">
        <v>56</v>
      </c>
      <c r="D49" s="15" t="s">
        <v>95</v>
      </c>
      <c r="E49" s="15" t="s">
        <v>91</v>
      </c>
      <c r="F49" s="15" t="s">
        <v>64</v>
      </c>
      <c r="G49" s="15" t="s">
        <v>65</v>
      </c>
      <c r="H49" s="15" t="s">
        <v>66</v>
      </c>
      <c r="I49" s="15" t="s">
        <v>64</v>
      </c>
      <c r="J49" s="24" t="s">
        <v>133</v>
      </c>
      <c r="K49" s="24" t="s">
        <v>112</v>
      </c>
      <c r="L49" s="17">
        <v>100</v>
      </c>
      <c r="M49" s="17">
        <v>100</v>
      </c>
      <c r="N49" s="17">
        <v>100</v>
      </c>
      <c r="O49" s="17">
        <v>100</v>
      </c>
      <c r="P49" s="17">
        <f t="shared" ref="P49:T49" si="12">P50</f>
        <v>0</v>
      </c>
      <c r="Q49" s="17">
        <f t="shared" si="12"/>
        <v>0</v>
      </c>
      <c r="R49" s="17">
        <f t="shared" si="12"/>
        <v>0</v>
      </c>
      <c r="S49" s="17">
        <f t="shared" si="12"/>
        <v>299.60000000000002</v>
      </c>
      <c r="T49" s="17">
        <f t="shared" si="12"/>
        <v>600.5</v>
      </c>
      <c r="U49" s="20"/>
      <c r="V49" s="20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8"/>
      <c r="AI49" s="18"/>
      <c r="AJ49" s="19"/>
      <c r="AK49" s="19"/>
    </row>
    <row r="50" spans="1:37" s="21" customFormat="1" ht="17.25" customHeight="1" x14ac:dyDescent="0.2">
      <c r="A50" s="94">
        <v>41</v>
      </c>
      <c r="B50" s="15" t="s">
        <v>113</v>
      </c>
      <c r="C50" s="15" t="s">
        <v>56</v>
      </c>
      <c r="D50" s="15" t="s">
        <v>95</v>
      </c>
      <c r="E50" s="15" t="s">
        <v>91</v>
      </c>
      <c r="F50" s="15" t="s">
        <v>96</v>
      </c>
      <c r="G50" s="15" t="s">
        <v>85</v>
      </c>
      <c r="H50" s="15" t="s">
        <v>66</v>
      </c>
      <c r="I50" s="15" t="s">
        <v>97</v>
      </c>
      <c r="J50" s="24" t="s">
        <v>134</v>
      </c>
      <c r="K50" s="24" t="s">
        <v>112</v>
      </c>
      <c r="L50" s="17">
        <v>100</v>
      </c>
      <c r="M50" s="17">
        <v>100</v>
      </c>
      <c r="N50" s="17">
        <v>100</v>
      </c>
      <c r="O50" s="17">
        <v>100</v>
      </c>
      <c r="P50" s="17">
        <v>0</v>
      </c>
      <c r="Q50" s="17">
        <v>0</v>
      </c>
      <c r="R50" s="17">
        <v>0</v>
      </c>
      <c r="S50" s="17">
        <v>299.60000000000002</v>
      </c>
      <c r="T50" s="17">
        <v>600.5</v>
      </c>
      <c r="U50" s="20"/>
      <c r="V50" s="20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</row>
    <row r="51" spans="1:37" s="21" customFormat="1" ht="17.25" customHeight="1" x14ac:dyDescent="0.2">
      <c r="A51" s="94">
        <v>42</v>
      </c>
      <c r="B51" s="15" t="s">
        <v>113</v>
      </c>
      <c r="C51" s="15" t="s">
        <v>56</v>
      </c>
      <c r="D51" s="15" t="s">
        <v>95</v>
      </c>
      <c r="E51" s="15" t="s">
        <v>98</v>
      </c>
      <c r="F51" s="15" t="s">
        <v>74</v>
      </c>
      <c r="G51" s="15" t="s">
        <v>85</v>
      </c>
      <c r="H51" s="15" t="s">
        <v>66</v>
      </c>
      <c r="I51" s="15" t="s">
        <v>150</v>
      </c>
      <c r="J51" s="24" t="s">
        <v>210</v>
      </c>
      <c r="K51" s="24" t="s">
        <v>112</v>
      </c>
      <c r="L51" s="17">
        <v>100</v>
      </c>
      <c r="M51" s="17">
        <v>100</v>
      </c>
      <c r="N51" s="17">
        <v>100</v>
      </c>
      <c r="O51" s="17">
        <v>100</v>
      </c>
      <c r="P51" s="17">
        <f>P52+P53</f>
        <v>204.3</v>
      </c>
      <c r="Q51" s="17">
        <f t="shared" ref="Q51:T51" si="13">Q52+Q53</f>
        <v>204.3</v>
      </c>
      <c r="R51" s="17">
        <f t="shared" si="13"/>
        <v>0</v>
      </c>
      <c r="S51" s="17">
        <f t="shared" si="13"/>
        <v>0</v>
      </c>
      <c r="T51" s="17">
        <f t="shared" si="13"/>
        <v>0</v>
      </c>
      <c r="U51" s="20"/>
      <c r="V51" s="20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</row>
    <row r="52" spans="1:37" s="21" customFormat="1" ht="30.75" customHeight="1" x14ac:dyDescent="0.2">
      <c r="A52" s="94">
        <v>43</v>
      </c>
      <c r="B52" s="15" t="s">
        <v>113</v>
      </c>
      <c r="C52" s="15" t="s">
        <v>56</v>
      </c>
      <c r="D52" s="15" t="s">
        <v>95</v>
      </c>
      <c r="E52" s="15" t="s">
        <v>98</v>
      </c>
      <c r="F52" s="15" t="s">
        <v>74</v>
      </c>
      <c r="G52" s="15" t="s">
        <v>85</v>
      </c>
      <c r="H52" s="15" t="s">
        <v>212</v>
      </c>
      <c r="I52" s="15" t="s">
        <v>150</v>
      </c>
      <c r="J52" s="24" t="s">
        <v>209</v>
      </c>
      <c r="K52" s="24" t="s">
        <v>112</v>
      </c>
      <c r="L52" s="17">
        <v>100</v>
      </c>
      <c r="M52" s="17">
        <v>100</v>
      </c>
      <c r="N52" s="17">
        <v>100</v>
      </c>
      <c r="O52" s="17">
        <v>100</v>
      </c>
      <c r="P52" s="17">
        <v>117.9</v>
      </c>
      <c r="Q52" s="17">
        <v>117.9</v>
      </c>
      <c r="R52" s="17">
        <v>0</v>
      </c>
      <c r="S52" s="17">
        <v>0</v>
      </c>
      <c r="T52" s="17">
        <v>0</v>
      </c>
      <c r="U52" s="20"/>
      <c r="V52" s="20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</row>
    <row r="53" spans="1:37" s="21" customFormat="1" ht="27.75" customHeight="1" x14ac:dyDescent="0.2">
      <c r="A53" s="94">
        <v>44</v>
      </c>
      <c r="B53" s="15" t="s">
        <v>113</v>
      </c>
      <c r="C53" s="15" t="s">
        <v>56</v>
      </c>
      <c r="D53" s="15" t="s">
        <v>95</v>
      </c>
      <c r="E53" s="15" t="s">
        <v>98</v>
      </c>
      <c r="F53" s="15" t="s">
        <v>74</v>
      </c>
      <c r="G53" s="15" t="s">
        <v>85</v>
      </c>
      <c r="H53" s="15" t="s">
        <v>211</v>
      </c>
      <c r="I53" s="15" t="s">
        <v>150</v>
      </c>
      <c r="J53" s="24" t="s">
        <v>208</v>
      </c>
      <c r="K53" s="24" t="s">
        <v>112</v>
      </c>
      <c r="L53" s="17">
        <v>100</v>
      </c>
      <c r="M53" s="17">
        <v>100</v>
      </c>
      <c r="N53" s="17">
        <v>100</v>
      </c>
      <c r="O53" s="17">
        <v>100</v>
      </c>
      <c r="P53" s="17">
        <v>86.4</v>
      </c>
      <c r="Q53" s="17">
        <v>86.4</v>
      </c>
      <c r="R53" s="17">
        <v>0</v>
      </c>
      <c r="S53" s="17">
        <v>0</v>
      </c>
      <c r="T53" s="17">
        <v>0</v>
      </c>
      <c r="U53" s="20"/>
      <c r="V53" s="20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</row>
    <row r="54" spans="1:37" s="21" customFormat="1" ht="17.25" customHeight="1" x14ac:dyDescent="0.2">
      <c r="A54" s="94">
        <v>45</v>
      </c>
      <c r="B54" s="15" t="s">
        <v>113</v>
      </c>
      <c r="C54" s="15" t="s">
        <v>57</v>
      </c>
      <c r="D54" s="15" t="s">
        <v>65</v>
      </c>
      <c r="E54" s="15" t="s">
        <v>65</v>
      </c>
      <c r="F54" s="15" t="s">
        <v>64</v>
      </c>
      <c r="G54" s="15" t="s">
        <v>65</v>
      </c>
      <c r="H54" s="15" t="s">
        <v>66</v>
      </c>
      <c r="I54" s="15" t="s">
        <v>64</v>
      </c>
      <c r="J54" s="24" t="s">
        <v>135</v>
      </c>
      <c r="K54" s="24" t="s">
        <v>112</v>
      </c>
      <c r="L54" s="17">
        <v>100</v>
      </c>
      <c r="M54" s="17">
        <v>100</v>
      </c>
      <c r="N54" s="17">
        <v>100</v>
      </c>
      <c r="O54" s="17">
        <v>100</v>
      </c>
      <c r="P54" s="17">
        <f>P55</f>
        <v>36321.4</v>
      </c>
      <c r="Q54" s="17">
        <f t="shared" ref="Q54:T54" si="14">Q55</f>
        <v>40636.699999999997</v>
      </c>
      <c r="R54" s="17">
        <f t="shared" si="14"/>
        <v>13155</v>
      </c>
      <c r="S54" s="17">
        <f t="shared" si="14"/>
        <v>12160.400000000001</v>
      </c>
      <c r="T54" s="17">
        <f t="shared" si="14"/>
        <v>11908.7</v>
      </c>
      <c r="U54" s="20"/>
      <c r="V54" s="20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</row>
    <row r="55" spans="1:37" s="21" customFormat="1" ht="27" customHeight="1" x14ac:dyDescent="0.2">
      <c r="A55" s="94">
        <v>46</v>
      </c>
      <c r="B55" s="15" t="s">
        <v>113</v>
      </c>
      <c r="C55" s="15" t="s">
        <v>57</v>
      </c>
      <c r="D55" s="15" t="s">
        <v>69</v>
      </c>
      <c r="E55" s="15" t="s">
        <v>65</v>
      </c>
      <c r="F55" s="15" t="s">
        <v>64</v>
      </c>
      <c r="G55" s="15" t="s">
        <v>65</v>
      </c>
      <c r="H55" s="15" t="s">
        <v>66</v>
      </c>
      <c r="I55" s="15" t="s">
        <v>64</v>
      </c>
      <c r="J55" s="24" t="s">
        <v>43</v>
      </c>
      <c r="K55" s="24" t="s">
        <v>112</v>
      </c>
      <c r="L55" s="17">
        <v>100</v>
      </c>
      <c r="M55" s="17">
        <v>100</v>
      </c>
      <c r="N55" s="17">
        <v>100</v>
      </c>
      <c r="O55" s="17">
        <v>100</v>
      </c>
      <c r="P55" s="17">
        <f>P56+P64+P69+P59</f>
        <v>36321.4</v>
      </c>
      <c r="Q55" s="17">
        <f>Q56+Q64+Q69+Q59</f>
        <v>40636.699999999997</v>
      </c>
      <c r="R55" s="17">
        <f>R56+R64+R69+R59</f>
        <v>13155</v>
      </c>
      <c r="S55" s="17">
        <f>S56+S64+S69+S59</f>
        <v>12160.400000000001</v>
      </c>
      <c r="T55" s="17">
        <f>T56+T64+T69+T59</f>
        <v>11908.7</v>
      </c>
      <c r="U55" s="20"/>
      <c r="V55" s="20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</row>
    <row r="56" spans="1:37" s="21" customFormat="1" ht="27" customHeight="1" x14ac:dyDescent="0.2">
      <c r="A56" s="94">
        <v>47</v>
      </c>
      <c r="B56" s="15" t="s">
        <v>113</v>
      </c>
      <c r="C56" s="15" t="s">
        <v>57</v>
      </c>
      <c r="D56" s="15" t="s">
        <v>69</v>
      </c>
      <c r="E56" s="15" t="s">
        <v>98</v>
      </c>
      <c r="F56" s="15" t="s">
        <v>64</v>
      </c>
      <c r="G56" s="15" t="s">
        <v>65</v>
      </c>
      <c r="H56" s="15" t="s">
        <v>66</v>
      </c>
      <c r="I56" s="15" t="s">
        <v>150</v>
      </c>
      <c r="J56" s="24" t="s">
        <v>44</v>
      </c>
      <c r="K56" s="24" t="s">
        <v>112</v>
      </c>
      <c r="L56" s="17">
        <v>100</v>
      </c>
      <c r="M56" s="17">
        <v>100</v>
      </c>
      <c r="N56" s="17">
        <v>100</v>
      </c>
      <c r="O56" s="17">
        <v>100</v>
      </c>
      <c r="P56" s="17">
        <f>P57</f>
        <v>5466.6</v>
      </c>
      <c r="Q56" s="17">
        <f>Q57</f>
        <v>5999.8</v>
      </c>
      <c r="R56" s="17">
        <f t="shared" ref="R56:T57" si="15">R57</f>
        <v>5023.1000000000004</v>
      </c>
      <c r="S56" s="17">
        <f t="shared" si="15"/>
        <v>4018.4</v>
      </c>
      <c r="T56" s="17">
        <f t="shared" si="15"/>
        <v>4018.4</v>
      </c>
      <c r="U56" s="20"/>
      <c r="V56" s="20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</row>
    <row r="57" spans="1:37" s="21" customFormat="1" ht="17.25" customHeight="1" x14ac:dyDescent="0.2">
      <c r="A57" s="94">
        <v>48</v>
      </c>
      <c r="B57" s="15" t="s">
        <v>113</v>
      </c>
      <c r="C57" s="15" t="s">
        <v>57</v>
      </c>
      <c r="D57" s="15" t="s">
        <v>69</v>
      </c>
      <c r="E57" s="15" t="s">
        <v>98</v>
      </c>
      <c r="F57" s="15" t="s">
        <v>100</v>
      </c>
      <c r="G57" s="15" t="s">
        <v>65</v>
      </c>
      <c r="H57" s="15" t="s">
        <v>66</v>
      </c>
      <c r="I57" s="15" t="s">
        <v>150</v>
      </c>
      <c r="J57" s="24" t="s">
        <v>45</v>
      </c>
      <c r="K57" s="24" t="s">
        <v>112</v>
      </c>
      <c r="L57" s="17">
        <v>100</v>
      </c>
      <c r="M57" s="17">
        <v>100</v>
      </c>
      <c r="N57" s="17">
        <v>100</v>
      </c>
      <c r="O57" s="17">
        <v>100</v>
      </c>
      <c r="P57" s="17">
        <f>P58</f>
        <v>5466.6</v>
      </c>
      <c r="Q57" s="17">
        <f>Q58</f>
        <v>5999.8</v>
      </c>
      <c r="R57" s="17">
        <f>R58</f>
        <v>5023.1000000000004</v>
      </c>
      <c r="S57" s="17">
        <f t="shared" si="15"/>
        <v>4018.4</v>
      </c>
      <c r="T57" s="17">
        <f t="shared" si="15"/>
        <v>4018.4</v>
      </c>
      <c r="U57" s="20"/>
      <c r="V57" s="20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</row>
    <row r="58" spans="1:37" s="21" customFormat="1" ht="27" customHeight="1" x14ac:dyDescent="0.2">
      <c r="A58" s="94">
        <v>49</v>
      </c>
      <c r="B58" s="15" t="s">
        <v>113</v>
      </c>
      <c r="C58" s="15" t="s">
        <v>57</v>
      </c>
      <c r="D58" s="15" t="s">
        <v>69</v>
      </c>
      <c r="E58" s="15" t="s">
        <v>98</v>
      </c>
      <c r="F58" s="15" t="s">
        <v>100</v>
      </c>
      <c r="G58" s="15" t="s">
        <v>85</v>
      </c>
      <c r="H58" s="15" t="s">
        <v>66</v>
      </c>
      <c r="I58" s="15" t="s">
        <v>150</v>
      </c>
      <c r="J58" s="24" t="s">
        <v>46</v>
      </c>
      <c r="K58" s="24" t="s">
        <v>112</v>
      </c>
      <c r="L58" s="17">
        <v>100</v>
      </c>
      <c r="M58" s="17">
        <v>100</v>
      </c>
      <c r="N58" s="17">
        <v>100</v>
      </c>
      <c r="O58" s="17">
        <v>100</v>
      </c>
      <c r="P58" s="17">
        <v>5466.6</v>
      </c>
      <c r="Q58" s="17">
        <v>5999.8</v>
      </c>
      <c r="R58" s="52">
        <v>5023.1000000000004</v>
      </c>
      <c r="S58" s="52">
        <v>4018.4</v>
      </c>
      <c r="T58" s="52">
        <v>4018.4</v>
      </c>
      <c r="U58" s="20"/>
      <c r="V58" s="20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</row>
    <row r="59" spans="1:37" s="21" customFormat="1" ht="17.25" customHeight="1" x14ac:dyDescent="0.2">
      <c r="A59" s="94">
        <v>50</v>
      </c>
      <c r="B59" s="15" t="s">
        <v>113</v>
      </c>
      <c r="C59" s="15" t="s">
        <v>57</v>
      </c>
      <c r="D59" s="15" t="s">
        <v>69</v>
      </c>
      <c r="E59" s="15" t="s">
        <v>166</v>
      </c>
      <c r="F59" s="15" t="s">
        <v>106</v>
      </c>
      <c r="G59" s="15" t="s">
        <v>65</v>
      </c>
      <c r="H59" s="15" t="s">
        <v>66</v>
      </c>
      <c r="I59" s="15" t="s">
        <v>150</v>
      </c>
      <c r="J59" s="82" t="s">
        <v>163</v>
      </c>
      <c r="K59" s="24" t="s">
        <v>112</v>
      </c>
      <c r="L59" s="17">
        <v>100</v>
      </c>
      <c r="M59" s="17">
        <v>100</v>
      </c>
      <c r="N59" s="17">
        <v>100</v>
      </c>
      <c r="O59" s="17">
        <v>100</v>
      </c>
      <c r="P59" s="17">
        <f t="shared" ref="P59:T70" si="16">P60</f>
        <v>23226.9</v>
      </c>
      <c r="Q59" s="17">
        <f t="shared" si="16"/>
        <v>23343.599999999999</v>
      </c>
      <c r="R59" s="17">
        <f t="shared" si="16"/>
        <v>0</v>
      </c>
      <c r="S59" s="17">
        <f>S60</f>
        <v>0</v>
      </c>
      <c r="T59" s="17">
        <f t="shared" si="16"/>
        <v>0</v>
      </c>
      <c r="U59" s="20"/>
      <c r="V59" s="20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</row>
    <row r="60" spans="1:37" s="21" customFormat="1" ht="17.25" customHeight="1" x14ac:dyDescent="0.2">
      <c r="A60" s="94">
        <v>51</v>
      </c>
      <c r="B60" s="15" t="s">
        <v>113</v>
      </c>
      <c r="C60" s="15" t="s">
        <v>57</v>
      </c>
      <c r="D60" s="15" t="s">
        <v>69</v>
      </c>
      <c r="E60" s="15" t="s">
        <v>166</v>
      </c>
      <c r="F60" s="15" t="s">
        <v>106</v>
      </c>
      <c r="G60" s="15" t="s">
        <v>85</v>
      </c>
      <c r="H60" s="15" t="s">
        <v>66</v>
      </c>
      <c r="I60" s="15" t="s">
        <v>150</v>
      </c>
      <c r="J60" s="82" t="s">
        <v>162</v>
      </c>
      <c r="K60" s="24" t="s">
        <v>112</v>
      </c>
      <c r="L60" s="17">
        <v>100</v>
      </c>
      <c r="M60" s="17">
        <v>100</v>
      </c>
      <c r="N60" s="17">
        <v>100</v>
      </c>
      <c r="O60" s="17">
        <v>100</v>
      </c>
      <c r="P60" s="17">
        <v>23226.9</v>
      </c>
      <c r="Q60" s="17">
        <v>23343.599999999999</v>
      </c>
      <c r="R60" s="17">
        <f t="shared" ref="R60:T60" si="17">R63+R62+R61</f>
        <v>0</v>
      </c>
      <c r="S60" s="17">
        <f t="shared" si="17"/>
        <v>0</v>
      </c>
      <c r="T60" s="17">
        <f t="shared" si="17"/>
        <v>0</v>
      </c>
      <c r="U60" s="20"/>
      <c r="V60" s="20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</row>
    <row r="61" spans="1:37" s="21" customFormat="1" ht="0.75" hidden="1" customHeight="1" x14ac:dyDescent="0.2">
      <c r="A61" s="94">
        <v>52</v>
      </c>
      <c r="B61" s="15" t="s">
        <v>113</v>
      </c>
      <c r="C61" s="15" t="s">
        <v>57</v>
      </c>
      <c r="D61" s="15" t="s">
        <v>69</v>
      </c>
      <c r="E61" s="15" t="s">
        <v>166</v>
      </c>
      <c r="F61" s="15" t="s">
        <v>106</v>
      </c>
      <c r="G61" s="15" t="s">
        <v>85</v>
      </c>
      <c r="H61" s="15" t="s">
        <v>169</v>
      </c>
      <c r="I61" s="15" t="s">
        <v>150</v>
      </c>
      <c r="J61" s="83" t="s">
        <v>158</v>
      </c>
      <c r="K61" s="24" t="s">
        <v>112</v>
      </c>
      <c r="L61" s="17">
        <v>100</v>
      </c>
      <c r="M61" s="17">
        <v>100</v>
      </c>
      <c r="N61" s="17">
        <v>100</v>
      </c>
      <c r="O61" s="17">
        <v>100</v>
      </c>
      <c r="P61" s="17">
        <v>0</v>
      </c>
      <c r="Q61" s="17">
        <v>0</v>
      </c>
      <c r="R61" s="52">
        <v>0</v>
      </c>
      <c r="S61" s="52">
        <v>0</v>
      </c>
      <c r="T61" s="52">
        <v>0</v>
      </c>
      <c r="U61" s="20"/>
      <c r="V61" s="18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</row>
    <row r="62" spans="1:37" s="21" customFormat="1" ht="35.25" hidden="1" customHeight="1" x14ac:dyDescent="0.2">
      <c r="A62" s="94">
        <v>53</v>
      </c>
      <c r="B62" s="15" t="s">
        <v>113</v>
      </c>
      <c r="C62" s="15" t="s">
        <v>57</v>
      </c>
      <c r="D62" s="15" t="s">
        <v>69</v>
      </c>
      <c r="E62" s="15" t="s">
        <v>166</v>
      </c>
      <c r="F62" s="15" t="s">
        <v>106</v>
      </c>
      <c r="G62" s="15" t="s">
        <v>85</v>
      </c>
      <c r="H62" s="15" t="s">
        <v>168</v>
      </c>
      <c r="I62" s="15" t="s">
        <v>150</v>
      </c>
      <c r="J62" s="83" t="s">
        <v>157</v>
      </c>
      <c r="K62" s="24" t="s">
        <v>112</v>
      </c>
      <c r="L62" s="17">
        <v>100</v>
      </c>
      <c r="M62" s="17">
        <v>100</v>
      </c>
      <c r="N62" s="17">
        <v>100</v>
      </c>
      <c r="O62" s="17">
        <v>100</v>
      </c>
      <c r="P62" s="17">
        <v>0</v>
      </c>
      <c r="Q62" s="17">
        <v>0</v>
      </c>
      <c r="R62" s="52">
        <v>0</v>
      </c>
      <c r="S62" s="52">
        <v>0</v>
      </c>
      <c r="T62" s="52">
        <v>0</v>
      </c>
      <c r="U62" s="20"/>
      <c r="V62" s="20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</row>
    <row r="63" spans="1:37" s="21" customFormat="1" ht="38.25" hidden="1" x14ac:dyDescent="0.2">
      <c r="A63" s="94">
        <v>54</v>
      </c>
      <c r="B63" s="15" t="s">
        <v>113</v>
      </c>
      <c r="C63" s="15" t="s">
        <v>57</v>
      </c>
      <c r="D63" s="15" t="s">
        <v>69</v>
      </c>
      <c r="E63" s="15" t="s">
        <v>166</v>
      </c>
      <c r="F63" s="15" t="s">
        <v>106</v>
      </c>
      <c r="G63" s="15" t="s">
        <v>85</v>
      </c>
      <c r="H63" s="15" t="s">
        <v>167</v>
      </c>
      <c r="I63" s="15" t="s">
        <v>150</v>
      </c>
      <c r="J63" s="83" t="s">
        <v>156</v>
      </c>
      <c r="K63" s="24" t="s">
        <v>112</v>
      </c>
      <c r="L63" s="17">
        <v>100</v>
      </c>
      <c r="M63" s="17">
        <v>100</v>
      </c>
      <c r="N63" s="17">
        <v>100</v>
      </c>
      <c r="O63" s="17">
        <v>100</v>
      </c>
      <c r="P63" s="17">
        <v>0</v>
      </c>
      <c r="Q63" s="17">
        <v>0</v>
      </c>
      <c r="R63" s="52">
        <v>0</v>
      </c>
      <c r="S63" s="52">
        <v>0</v>
      </c>
      <c r="T63" s="52">
        <v>0</v>
      </c>
      <c r="U63" s="20"/>
      <c r="V63" s="20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</row>
    <row r="64" spans="1:37" s="21" customFormat="1" ht="25.5" customHeight="1" x14ac:dyDescent="0.2">
      <c r="A64" s="94">
        <v>52</v>
      </c>
      <c r="B64" s="15" t="s">
        <v>113</v>
      </c>
      <c r="C64" s="15" t="s">
        <v>57</v>
      </c>
      <c r="D64" s="15" t="s">
        <v>69</v>
      </c>
      <c r="E64" s="15" t="s">
        <v>101</v>
      </c>
      <c r="F64" s="15" t="s">
        <v>64</v>
      </c>
      <c r="G64" s="15" t="s">
        <v>65</v>
      </c>
      <c r="H64" s="15" t="s">
        <v>66</v>
      </c>
      <c r="I64" s="15" t="s">
        <v>64</v>
      </c>
      <c r="J64" s="24" t="s">
        <v>47</v>
      </c>
      <c r="K64" s="24" t="s">
        <v>112</v>
      </c>
      <c r="L64" s="17">
        <v>100</v>
      </c>
      <c r="M64" s="17">
        <v>100</v>
      </c>
      <c r="N64" s="17">
        <v>100</v>
      </c>
      <c r="O64" s="17">
        <v>100</v>
      </c>
      <c r="P64" s="17">
        <f>P65+P67</f>
        <v>185.5</v>
      </c>
      <c r="Q64" s="17">
        <f>Q65+Q67</f>
        <v>215.6</v>
      </c>
      <c r="R64" s="17">
        <f t="shared" ref="R64:T64" si="18">R65+R67</f>
        <v>251.29999999999998</v>
      </c>
      <c r="S64" s="17">
        <f t="shared" si="18"/>
        <v>261.39999999999998</v>
      </c>
      <c r="T64" s="17">
        <f t="shared" si="18"/>
        <v>9.6999999999999993</v>
      </c>
      <c r="U64" s="20"/>
      <c r="V64" s="20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</row>
    <row r="65" spans="1:37" s="21" customFormat="1" ht="26.25" customHeight="1" x14ac:dyDescent="0.2">
      <c r="A65" s="94">
        <v>53</v>
      </c>
      <c r="B65" s="15" t="s">
        <v>113</v>
      </c>
      <c r="C65" s="15" t="s">
        <v>57</v>
      </c>
      <c r="D65" s="15" t="s">
        <v>69</v>
      </c>
      <c r="E65" s="15" t="s">
        <v>101</v>
      </c>
      <c r="F65" s="15" t="s">
        <v>102</v>
      </c>
      <c r="G65" s="15" t="s">
        <v>65</v>
      </c>
      <c r="H65" s="15" t="s">
        <v>66</v>
      </c>
      <c r="I65" s="15" t="s">
        <v>150</v>
      </c>
      <c r="J65" s="24" t="s">
        <v>142</v>
      </c>
      <c r="K65" s="24" t="s">
        <v>112</v>
      </c>
      <c r="L65" s="17">
        <v>100</v>
      </c>
      <c r="M65" s="17">
        <v>100</v>
      </c>
      <c r="N65" s="17">
        <v>100</v>
      </c>
      <c r="O65" s="17">
        <v>100</v>
      </c>
      <c r="P65" s="17">
        <f t="shared" si="16"/>
        <v>9.5</v>
      </c>
      <c r="Q65" s="17">
        <f>Q66</f>
        <v>9.5</v>
      </c>
      <c r="R65" s="17">
        <f t="shared" ref="R65:T65" si="19">R66</f>
        <v>9.6999999999999993</v>
      </c>
      <c r="S65" s="17">
        <f t="shared" si="19"/>
        <v>9.6999999999999993</v>
      </c>
      <c r="T65" s="17">
        <f t="shared" si="19"/>
        <v>9.6999999999999993</v>
      </c>
      <c r="U65" s="20"/>
      <c r="V65" s="20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</row>
    <row r="66" spans="1:37" s="21" customFormat="1" ht="26.25" customHeight="1" x14ac:dyDescent="0.2">
      <c r="A66" s="94">
        <v>54</v>
      </c>
      <c r="B66" s="15" t="s">
        <v>113</v>
      </c>
      <c r="C66" s="15" t="s">
        <v>57</v>
      </c>
      <c r="D66" s="15" t="s">
        <v>69</v>
      </c>
      <c r="E66" s="15" t="s">
        <v>101</v>
      </c>
      <c r="F66" s="15" t="s">
        <v>102</v>
      </c>
      <c r="G66" s="15" t="s">
        <v>85</v>
      </c>
      <c r="H66" s="15" t="s">
        <v>66</v>
      </c>
      <c r="I66" s="15" t="s">
        <v>150</v>
      </c>
      <c r="J66" s="24" t="s">
        <v>142</v>
      </c>
      <c r="K66" s="24" t="s">
        <v>112</v>
      </c>
      <c r="L66" s="17">
        <v>100</v>
      </c>
      <c r="M66" s="17">
        <v>100</v>
      </c>
      <c r="N66" s="17">
        <v>100</v>
      </c>
      <c r="O66" s="17">
        <v>100</v>
      </c>
      <c r="P66" s="17">
        <v>9.5</v>
      </c>
      <c r="Q66" s="17">
        <v>9.5</v>
      </c>
      <c r="R66" s="17">
        <v>9.6999999999999993</v>
      </c>
      <c r="S66" s="17">
        <v>9.6999999999999993</v>
      </c>
      <c r="T66" s="17">
        <v>9.6999999999999993</v>
      </c>
      <c r="U66" s="20"/>
      <c r="V66" s="20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</row>
    <row r="67" spans="1:37" s="21" customFormat="1" ht="26.25" customHeight="1" x14ac:dyDescent="0.2">
      <c r="A67" s="94">
        <v>55</v>
      </c>
      <c r="B67" s="15" t="s">
        <v>113</v>
      </c>
      <c r="C67" s="15" t="s">
        <v>57</v>
      </c>
      <c r="D67" s="15" t="s">
        <v>69</v>
      </c>
      <c r="E67" s="15" t="s">
        <v>103</v>
      </c>
      <c r="F67" s="15" t="s">
        <v>104</v>
      </c>
      <c r="G67" s="15" t="s">
        <v>65</v>
      </c>
      <c r="H67" s="15" t="s">
        <v>66</v>
      </c>
      <c r="I67" s="15" t="s">
        <v>64</v>
      </c>
      <c r="J67" s="24" t="s">
        <v>48</v>
      </c>
      <c r="K67" s="24" t="s">
        <v>112</v>
      </c>
      <c r="L67" s="17">
        <v>100</v>
      </c>
      <c r="M67" s="17">
        <v>100</v>
      </c>
      <c r="N67" s="17">
        <v>100</v>
      </c>
      <c r="O67" s="17">
        <v>100</v>
      </c>
      <c r="P67" s="17">
        <f t="shared" si="16"/>
        <v>176</v>
      </c>
      <c r="Q67" s="17">
        <f>Q68</f>
        <v>206.1</v>
      </c>
      <c r="R67" s="17">
        <f t="shared" ref="R67:T67" si="20">R68</f>
        <v>241.6</v>
      </c>
      <c r="S67" s="17">
        <f t="shared" si="20"/>
        <v>251.7</v>
      </c>
      <c r="T67" s="17">
        <f t="shared" si="20"/>
        <v>0</v>
      </c>
      <c r="U67" s="20"/>
      <c r="V67" s="20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</row>
    <row r="68" spans="1:37" s="21" customFormat="1" ht="24.75" customHeight="1" x14ac:dyDescent="0.2">
      <c r="A68" s="94">
        <v>56</v>
      </c>
      <c r="B68" s="15" t="s">
        <v>113</v>
      </c>
      <c r="C68" s="15" t="s">
        <v>57</v>
      </c>
      <c r="D68" s="15" t="s">
        <v>69</v>
      </c>
      <c r="E68" s="15" t="s">
        <v>103</v>
      </c>
      <c r="F68" s="15" t="s">
        <v>104</v>
      </c>
      <c r="G68" s="15" t="s">
        <v>85</v>
      </c>
      <c r="H68" s="15" t="s">
        <v>66</v>
      </c>
      <c r="I68" s="15" t="s">
        <v>150</v>
      </c>
      <c r="J68" s="24" t="s">
        <v>49</v>
      </c>
      <c r="K68" s="24" t="s">
        <v>112</v>
      </c>
      <c r="L68" s="17">
        <v>100</v>
      </c>
      <c r="M68" s="17">
        <v>100</v>
      </c>
      <c r="N68" s="17">
        <v>100</v>
      </c>
      <c r="O68" s="17">
        <v>100</v>
      </c>
      <c r="P68" s="17">
        <v>176</v>
      </c>
      <c r="Q68" s="17">
        <v>206.1</v>
      </c>
      <c r="R68" s="52">
        <v>241.6</v>
      </c>
      <c r="S68" s="52">
        <v>251.7</v>
      </c>
      <c r="T68" s="17">
        <v>0</v>
      </c>
      <c r="U68" s="20"/>
      <c r="V68" s="20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</row>
    <row r="69" spans="1:37" s="21" customFormat="1" ht="17.25" customHeight="1" x14ac:dyDescent="0.2">
      <c r="A69" s="94">
        <v>57</v>
      </c>
      <c r="B69" s="15" t="s">
        <v>113</v>
      </c>
      <c r="C69" s="15" t="s">
        <v>57</v>
      </c>
      <c r="D69" s="15" t="s">
        <v>69</v>
      </c>
      <c r="E69" s="15" t="s">
        <v>105</v>
      </c>
      <c r="F69" s="15" t="s">
        <v>64</v>
      </c>
      <c r="G69" s="15" t="s">
        <v>65</v>
      </c>
      <c r="H69" s="15" t="s">
        <v>66</v>
      </c>
      <c r="I69" s="15" t="s">
        <v>64</v>
      </c>
      <c r="J69" s="24" t="s">
        <v>50</v>
      </c>
      <c r="K69" s="24" t="s">
        <v>112</v>
      </c>
      <c r="L69" s="17">
        <v>100</v>
      </c>
      <c r="M69" s="17">
        <v>100</v>
      </c>
      <c r="N69" s="17">
        <v>100</v>
      </c>
      <c r="O69" s="17">
        <v>100</v>
      </c>
      <c r="P69" s="17">
        <f t="shared" si="16"/>
        <v>7442.4</v>
      </c>
      <c r="Q69" s="17">
        <f t="shared" si="16"/>
        <v>11077.7</v>
      </c>
      <c r="R69" s="17">
        <f t="shared" si="16"/>
        <v>7880.6</v>
      </c>
      <c r="S69" s="17">
        <f t="shared" si="16"/>
        <v>7880.6</v>
      </c>
      <c r="T69" s="17">
        <f t="shared" si="16"/>
        <v>7880.6</v>
      </c>
      <c r="U69" s="20"/>
      <c r="V69" s="20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</row>
    <row r="70" spans="1:37" s="21" customFormat="1" ht="17.25" customHeight="1" x14ac:dyDescent="0.2">
      <c r="A70" s="94">
        <v>58</v>
      </c>
      <c r="B70" s="15" t="s">
        <v>113</v>
      </c>
      <c r="C70" s="15" t="s">
        <v>57</v>
      </c>
      <c r="D70" s="15" t="s">
        <v>69</v>
      </c>
      <c r="E70" s="15" t="s">
        <v>105</v>
      </c>
      <c r="F70" s="15" t="s">
        <v>106</v>
      </c>
      <c r="G70" s="15" t="s">
        <v>65</v>
      </c>
      <c r="H70" s="15" t="s">
        <v>66</v>
      </c>
      <c r="I70" s="15" t="s">
        <v>150</v>
      </c>
      <c r="J70" s="24" t="s">
        <v>51</v>
      </c>
      <c r="K70" s="24" t="s">
        <v>112</v>
      </c>
      <c r="L70" s="17">
        <v>100</v>
      </c>
      <c r="M70" s="17">
        <v>100</v>
      </c>
      <c r="N70" s="17">
        <v>100</v>
      </c>
      <c r="O70" s="17">
        <v>100</v>
      </c>
      <c r="P70" s="17">
        <f t="shared" si="16"/>
        <v>7442.4</v>
      </c>
      <c r="Q70" s="17">
        <f t="shared" si="16"/>
        <v>11077.7</v>
      </c>
      <c r="R70" s="17">
        <f t="shared" si="16"/>
        <v>7880.6</v>
      </c>
      <c r="S70" s="17">
        <f t="shared" si="16"/>
        <v>7880.6</v>
      </c>
      <c r="T70" s="17">
        <f t="shared" si="16"/>
        <v>7880.6</v>
      </c>
      <c r="U70" s="20"/>
      <c r="V70" s="20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</row>
    <row r="71" spans="1:37" s="21" customFormat="1" ht="17.25" customHeight="1" x14ac:dyDescent="0.2">
      <c r="A71" s="94">
        <v>59</v>
      </c>
      <c r="B71" s="15" t="s">
        <v>113</v>
      </c>
      <c r="C71" s="15" t="s">
        <v>57</v>
      </c>
      <c r="D71" s="15" t="s">
        <v>69</v>
      </c>
      <c r="E71" s="15" t="s">
        <v>105</v>
      </c>
      <c r="F71" s="15" t="s">
        <v>106</v>
      </c>
      <c r="G71" s="15" t="s">
        <v>85</v>
      </c>
      <c r="H71" s="15" t="s">
        <v>66</v>
      </c>
      <c r="I71" s="15" t="s">
        <v>150</v>
      </c>
      <c r="J71" s="24" t="s">
        <v>52</v>
      </c>
      <c r="K71" s="24" t="s">
        <v>112</v>
      </c>
      <c r="L71" s="17">
        <v>100</v>
      </c>
      <c r="M71" s="17">
        <v>100</v>
      </c>
      <c r="N71" s="17">
        <v>100</v>
      </c>
      <c r="O71" s="17">
        <v>100</v>
      </c>
      <c r="P71" s="17">
        <v>7442.4</v>
      </c>
      <c r="Q71" s="17">
        <v>11077.7</v>
      </c>
      <c r="R71" s="52">
        <v>7880.6</v>
      </c>
      <c r="S71" s="52">
        <v>7880.6</v>
      </c>
      <c r="T71" s="52">
        <v>7880.6</v>
      </c>
      <c r="U71" s="20"/>
      <c r="V71" s="20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</row>
    <row r="72" spans="1:37" s="21" customFormat="1" ht="12.75" x14ac:dyDescent="0.2">
      <c r="A72" s="103" t="s">
        <v>55</v>
      </c>
      <c r="B72" s="104"/>
      <c r="C72" s="104"/>
      <c r="D72" s="104"/>
      <c r="E72" s="104"/>
      <c r="F72" s="104"/>
      <c r="G72" s="104"/>
      <c r="H72" s="104"/>
      <c r="I72" s="104"/>
      <c r="J72" s="105"/>
      <c r="K72" s="16"/>
      <c r="L72" s="17"/>
      <c r="M72" s="17"/>
      <c r="N72" s="17"/>
      <c r="O72" s="17"/>
      <c r="P72" s="17">
        <f>P10+P54</f>
        <v>37941.200000000004</v>
      </c>
      <c r="Q72" s="17">
        <f>Q10+Q54</f>
        <v>42521.7</v>
      </c>
      <c r="R72" s="17">
        <f>R10+R54</f>
        <v>15181</v>
      </c>
      <c r="S72" s="17">
        <f>S10+S54</f>
        <v>14509.800000000001</v>
      </c>
      <c r="T72" s="17">
        <f>T10+T54</f>
        <v>14587</v>
      </c>
      <c r="U72" s="20"/>
      <c r="V72" s="20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</row>
    <row r="74" spans="1:37" x14ac:dyDescent="0.25">
      <c r="P74" s="66"/>
    </row>
    <row r="76" spans="1:37" x14ac:dyDescent="0.25">
      <c r="P76" s="1"/>
      <c r="Q76" s="1"/>
    </row>
    <row r="107" spans="16:20" x14ac:dyDescent="0.25">
      <c r="P107" s="2"/>
      <c r="Q107" s="2"/>
      <c r="R107" s="2"/>
      <c r="S107" s="2"/>
      <c r="T107" s="2"/>
    </row>
    <row r="108" spans="16:20" x14ac:dyDescent="0.25">
      <c r="P108" s="2"/>
      <c r="Q108" s="2"/>
      <c r="R108" s="2"/>
      <c r="S108" s="2"/>
      <c r="T108" s="2"/>
    </row>
    <row r="109" spans="16:20" x14ac:dyDescent="0.25">
      <c r="P109" s="2"/>
      <c r="Q109" s="2"/>
      <c r="R109" s="2"/>
      <c r="S109" s="2"/>
      <c r="T109" s="2"/>
    </row>
    <row r="110" spans="16:20" x14ac:dyDescent="0.25">
      <c r="P110" s="2"/>
      <c r="Q110" s="2"/>
      <c r="R110" s="2"/>
      <c r="S110" s="2"/>
      <c r="T110" s="2"/>
    </row>
    <row r="111" spans="16:20" x14ac:dyDescent="0.25">
      <c r="P111" s="2"/>
      <c r="Q111" s="2"/>
      <c r="R111" s="2"/>
      <c r="S111" s="2"/>
      <c r="T111" s="2"/>
    </row>
    <row r="117" spans="16:20" x14ac:dyDescent="0.25">
      <c r="P117" s="2"/>
      <c r="Q117" s="2"/>
      <c r="R117" s="2"/>
      <c r="S117" s="2"/>
      <c r="T117" s="2"/>
    </row>
    <row r="118" spans="16:20" x14ac:dyDescent="0.25">
      <c r="P118" s="2"/>
      <c r="Q118" s="2"/>
      <c r="R118" s="2"/>
      <c r="S118" s="2"/>
      <c r="T118" s="2"/>
    </row>
    <row r="119" spans="16:20" x14ac:dyDescent="0.25">
      <c r="P119" s="2"/>
      <c r="Q119" s="2"/>
      <c r="R119" s="2"/>
      <c r="S119" s="2"/>
      <c r="T119" s="2"/>
    </row>
    <row r="122" spans="16:20" x14ac:dyDescent="0.25">
      <c r="P122" s="2"/>
      <c r="Q122" s="2"/>
      <c r="R122" s="2"/>
      <c r="S122" s="2"/>
      <c r="T122" s="2"/>
    </row>
  </sheetData>
  <mergeCells count="19">
    <mergeCell ref="A72:J72"/>
    <mergeCell ref="Q6:Q8"/>
    <mergeCell ref="R6:T6"/>
    <mergeCell ref="B7:B8"/>
    <mergeCell ref="C7:G7"/>
    <mergeCell ref="H7:I7"/>
    <mergeCell ref="R7:R8"/>
    <mergeCell ref="S7:S8"/>
    <mergeCell ref="T7:T8"/>
    <mergeCell ref="P1:T1"/>
    <mergeCell ref="N2:T2"/>
    <mergeCell ref="P3:T3"/>
    <mergeCell ref="G4:Q4"/>
    <mergeCell ref="A6:A8"/>
    <mergeCell ref="B6:I6"/>
    <mergeCell ref="J6:J8"/>
    <mergeCell ref="K6:K8"/>
    <mergeCell ref="L6:O7"/>
    <mergeCell ref="P6:P8"/>
  </mergeCells>
  <pageMargins left="0.23622047244094491" right="0" top="0.35433070866141736" bottom="0.35433070866141736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10 11 2018</vt:lpstr>
      <vt:lpstr>15 11 2018</vt:lpstr>
      <vt:lpstr>08 11 2019</vt:lpstr>
      <vt:lpstr>11 11 2020</vt:lpstr>
      <vt:lpstr>08 11 2021</vt:lpstr>
      <vt:lpstr>08 11 2022</vt:lpstr>
      <vt:lpstr>09 11 2022</vt:lpstr>
      <vt:lpstr>07 11 2023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2023-11-14T10:17:47Z</dcterms:modified>
</cp:coreProperties>
</file>